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09.02.07 Информационные системы и программирование+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12" i="2" l="1"/>
  <c r="AR109" i="2" l="1"/>
  <c r="AM109" i="2"/>
  <c r="AM108" i="2"/>
  <c r="S84" i="2" l="1"/>
  <c r="BG108" i="2"/>
  <c r="BB111" i="2"/>
  <c r="BB109" i="2"/>
  <c r="S77" i="2"/>
  <c r="S78" i="2"/>
  <c r="S79" i="2"/>
  <c r="AH105" i="2" l="1"/>
  <c r="AH104" i="2"/>
  <c r="AH109" i="2"/>
  <c r="AH108" i="2"/>
  <c r="U32" i="2" l="1"/>
  <c r="V32" i="2"/>
  <c r="W32" i="2"/>
  <c r="X32" i="2" s="1"/>
  <c r="U33" i="2"/>
  <c r="V33" i="2"/>
  <c r="W33" i="2"/>
  <c r="X33" i="2" s="1"/>
  <c r="U34" i="2"/>
  <c r="V34" i="2"/>
  <c r="W34" i="2"/>
  <c r="X34" i="2" s="1"/>
  <c r="U35" i="2"/>
  <c r="S35" i="2" s="1"/>
  <c r="V35" i="2"/>
  <c r="W35" i="2"/>
  <c r="X35" i="2" s="1"/>
  <c r="U36" i="2"/>
  <c r="V36" i="2"/>
  <c r="W36" i="2"/>
  <c r="U37" i="2"/>
  <c r="V37" i="2"/>
  <c r="W37" i="2"/>
  <c r="X37" i="2" s="1"/>
  <c r="U38" i="2"/>
  <c r="V38" i="2"/>
  <c r="W38" i="2"/>
  <c r="X38" i="2" s="1"/>
  <c r="U39" i="2"/>
  <c r="V39" i="2"/>
  <c r="W39" i="2"/>
  <c r="S39" i="2" s="1"/>
  <c r="X39" i="2"/>
  <c r="U40" i="2"/>
  <c r="V40" i="2"/>
  <c r="W40" i="2"/>
  <c r="X40" i="2" s="1"/>
  <c r="U41" i="2"/>
  <c r="V41" i="2"/>
  <c r="W41" i="2"/>
  <c r="X41" i="2" s="1"/>
  <c r="U42" i="2"/>
  <c r="V42" i="2"/>
  <c r="S42" i="2" s="1"/>
  <c r="W42" i="2"/>
  <c r="X42" i="2" s="1"/>
  <c r="AH42" i="2"/>
  <c r="AC42" i="2"/>
  <c r="AH41" i="2"/>
  <c r="AC41" i="2"/>
  <c r="AH40" i="2"/>
  <c r="AC40" i="2"/>
  <c r="AH39" i="2"/>
  <c r="AC39" i="2"/>
  <c r="AH37" i="2"/>
  <c r="AC37" i="2"/>
  <c r="AH36" i="2"/>
  <c r="AC36" i="2"/>
  <c r="AH34" i="2"/>
  <c r="AC34" i="2"/>
  <c r="AH33" i="2"/>
  <c r="AC33" i="2"/>
  <c r="AH32" i="2"/>
  <c r="AC32" i="2"/>
  <c r="AH31" i="2"/>
  <c r="AC31" i="2"/>
  <c r="AH30" i="2"/>
  <c r="AC30" i="2"/>
  <c r="AH29" i="2"/>
  <c r="AC29" i="2"/>
  <c r="AH28" i="2"/>
  <c r="AC28" i="2"/>
  <c r="AH27" i="2"/>
  <c r="AC27" i="2"/>
  <c r="AH26" i="2"/>
  <c r="AC26" i="2"/>
  <c r="AH25" i="2"/>
  <c r="AC25" i="2"/>
  <c r="AH24" i="2"/>
  <c r="AC24" i="2"/>
  <c r="S36" i="2" l="1"/>
  <c r="S34" i="2"/>
  <c r="S40" i="2"/>
  <c r="S37" i="2"/>
  <c r="S33" i="2"/>
  <c r="S38" i="2"/>
  <c r="S32" i="2"/>
  <c r="S41" i="2"/>
  <c r="X36" i="2"/>
  <c r="AT56" i="2" l="1"/>
  <c r="Y56" i="2" l="1"/>
  <c r="Z56" i="2"/>
  <c r="AA56" i="2"/>
  <c r="AD56" i="2"/>
  <c r="AE56" i="2"/>
  <c r="AF56" i="2"/>
  <c r="AG56" i="2"/>
  <c r="AI56" i="2"/>
  <c r="AJ56" i="2"/>
  <c r="AK56" i="2"/>
  <c r="AL56" i="2"/>
  <c r="AN56" i="2"/>
  <c r="AO56" i="2"/>
  <c r="AP56" i="2"/>
  <c r="AQ56" i="2"/>
  <c r="AS56" i="2"/>
  <c r="AU56" i="2"/>
  <c r="AV56" i="2"/>
  <c r="AX56" i="2"/>
  <c r="AY56" i="2"/>
  <c r="AZ56" i="2"/>
  <c r="BA56" i="2"/>
  <c r="BC56" i="2"/>
  <c r="BD56" i="2"/>
  <c r="BE56" i="2"/>
  <c r="BF56" i="2"/>
  <c r="BH56" i="2"/>
  <c r="BI56" i="2"/>
  <c r="BJ56" i="2"/>
  <c r="BK56" i="2"/>
  <c r="BM56" i="2"/>
  <c r="BN56" i="2"/>
  <c r="BO56" i="2"/>
  <c r="BP56" i="2"/>
  <c r="T57" i="2"/>
  <c r="U70" i="2"/>
  <c r="V70" i="2"/>
  <c r="W70" i="2"/>
  <c r="AB70" i="2"/>
  <c r="AC70" i="2"/>
  <c r="AH70" i="2"/>
  <c r="AM70" i="2"/>
  <c r="AR70" i="2"/>
  <c r="AW70" i="2"/>
  <c r="BB70" i="2"/>
  <c r="BG70" i="2"/>
  <c r="BL70" i="2"/>
  <c r="AW109" i="2"/>
  <c r="T22" i="2"/>
  <c r="T21" i="2" s="1"/>
  <c r="W25" i="2"/>
  <c r="W26" i="2"/>
  <c r="W27" i="2"/>
  <c r="W28" i="2"/>
  <c r="W29" i="2"/>
  <c r="W30" i="2"/>
  <c r="W31" i="2"/>
  <c r="W24" i="2"/>
  <c r="X24" i="2" s="1"/>
  <c r="S70" i="2" l="1"/>
  <c r="X70" i="2"/>
  <c r="W21" i="2"/>
  <c r="AC21" i="2"/>
  <c r="AM112" i="2"/>
  <c r="AC112" i="2"/>
  <c r="BL113" i="2"/>
  <c r="BG113" i="2"/>
  <c r="BB113" i="2"/>
  <c r="AW113" i="2"/>
  <c r="AR113" i="2"/>
  <c r="AM113" i="2"/>
  <c r="AH113" i="2"/>
  <c r="AC113" i="2"/>
  <c r="BL112" i="2"/>
  <c r="BG112" i="2"/>
  <c r="BB112" i="2"/>
  <c r="AW112" i="2"/>
  <c r="AH112" i="2"/>
  <c r="BL111" i="2"/>
  <c r="BG111" i="2"/>
  <c r="AW111" i="2"/>
  <c r="AR111" i="2"/>
  <c r="AM111" i="2"/>
  <c r="AH111" i="2"/>
  <c r="AC111" i="2"/>
  <c r="BL110" i="2"/>
  <c r="BG110" i="2"/>
  <c r="BB110" i="2"/>
  <c r="AW110" i="2"/>
  <c r="AR110" i="2"/>
  <c r="AM110" i="2"/>
  <c r="AH110" i="2"/>
  <c r="AC110" i="2"/>
  <c r="BL109" i="2"/>
  <c r="BG109" i="2"/>
  <c r="AB101" i="2"/>
  <c r="S101" i="2"/>
  <c r="BL100" i="2"/>
  <c r="BG100" i="2"/>
  <c r="BB100" i="2"/>
  <c r="AW100" i="2"/>
  <c r="AR100" i="2"/>
  <c r="AM100" i="2"/>
  <c r="AH100" i="2"/>
  <c r="AC100" i="2"/>
  <c r="AB100" i="2"/>
  <c r="S100" i="2" s="1"/>
  <c r="BL99" i="2"/>
  <c r="BG99" i="2"/>
  <c r="BB99" i="2"/>
  <c r="AW99" i="2"/>
  <c r="AR99" i="2"/>
  <c r="AM99" i="2"/>
  <c r="AH99" i="2"/>
  <c r="AC99" i="2"/>
  <c r="AB99" i="2"/>
  <c r="S99" i="2" s="1"/>
  <c r="BL98" i="2"/>
  <c r="BG98" i="2"/>
  <c r="BB98" i="2"/>
  <c r="AW98" i="2"/>
  <c r="AR98" i="2"/>
  <c r="AM98" i="2"/>
  <c r="AH98" i="2"/>
  <c r="AC98" i="2"/>
  <c r="AB98" i="2"/>
  <c r="BL97" i="2"/>
  <c r="BG97" i="2"/>
  <c r="BB97" i="2"/>
  <c r="AW97" i="2"/>
  <c r="AR97" i="2"/>
  <c r="AM97" i="2"/>
  <c r="AH97" i="2"/>
  <c r="AC97" i="2"/>
  <c r="AB97" i="2"/>
  <c r="W97" i="2"/>
  <c r="V97" i="2"/>
  <c r="U97" i="2"/>
  <c r="U96" i="2"/>
  <c r="BP95" i="2"/>
  <c r="BO95" i="2"/>
  <c r="BN95" i="2"/>
  <c r="BM95" i="2"/>
  <c r="BK95" i="2"/>
  <c r="BJ95" i="2"/>
  <c r="BI95" i="2"/>
  <c r="BH95" i="2"/>
  <c r="BF95" i="2"/>
  <c r="BE95" i="2"/>
  <c r="BD95" i="2"/>
  <c r="BC95" i="2"/>
  <c r="BA95" i="2"/>
  <c r="AZ95" i="2"/>
  <c r="AY95" i="2"/>
  <c r="AX95" i="2"/>
  <c r="AV95" i="2"/>
  <c r="AU95" i="2"/>
  <c r="AT95" i="2"/>
  <c r="AS95" i="2"/>
  <c r="AQ95" i="2"/>
  <c r="AP95" i="2"/>
  <c r="AO95" i="2"/>
  <c r="AN95" i="2"/>
  <c r="AL95" i="2"/>
  <c r="AK95" i="2"/>
  <c r="AJ95" i="2"/>
  <c r="AI95" i="2"/>
  <c r="AG95" i="2"/>
  <c r="AF95" i="2"/>
  <c r="AE95" i="2"/>
  <c r="AD95" i="2"/>
  <c r="AA95" i="2"/>
  <c r="Z95" i="2"/>
  <c r="Y95" i="2"/>
  <c r="T95" i="2"/>
  <c r="BL94" i="2"/>
  <c r="BG94" i="2"/>
  <c r="BB94" i="2"/>
  <c r="AW94" i="2"/>
  <c r="AR94" i="2"/>
  <c r="AM94" i="2"/>
  <c r="AH94" i="2"/>
  <c r="AC94" i="2"/>
  <c r="AB94" i="2"/>
  <c r="S94" i="2" s="1"/>
  <c r="BL93" i="2"/>
  <c r="BG93" i="2"/>
  <c r="BB93" i="2"/>
  <c r="AW93" i="2"/>
  <c r="AR93" i="2"/>
  <c r="AM93" i="2"/>
  <c r="AH93" i="2"/>
  <c r="AC93" i="2"/>
  <c r="AB93" i="2"/>
  <c r="S93" i="2" s="1"/>
  <c r="BL92" i="2"/>
  <c r="BG92" i="2"/>
  <c r="BB92" i="2"/>
  <c r="AW92" i="2"/>
  <c r="AR92" i="2"/>
  <c r="AM92" i="2"/>
  <c r="AH92" i="2"/>
  <c r="AC92" i="2"/>
  <c r="AB92" i="2"/>
  <c r="W92" i="2"/>
  <c r="X92" i="2" s="1"/>
  <c r="V92" i="2"/>
  <c r="U92" i="2"/>
  <c r="BL91" i="2"/>
  <c r="BG91" i="2"/>
  <c r="BB91" i="2"/>
  <c r="AW91" i="2"/>
  <c r="AR91" i="2"/>
  <c r="AM91" i="2"/>
  <c r="AH91" i="2"/>
  <c r="AC91" i="2"/>
  <c r="AB91" i="2"/>
  <c r="W91" i="2"/>
  <c r="W89" i="2" s="1"/>
  <c r="V91" i="2"/>
  <c r="V89" i="2" s="1"/>
  <c r="U91" i="2"/>
  <c r="U90" i="2"/>
  <c r="BP89" i="2"/>
  <c r="BO89" i="2"/>
  <c r="BN89" i="2"/>
  <c r="BM89" i="2"/>
  <c r="BK89" i="2"/>
  <c r="BJ89" i="2"/>
  <c r="BI89" i="2"/>
  <c r="BH89" i="2"/>
  <c r="BF89" i="2"/>
  <c r="BE89" i="2"/>
  <c r="BD89" i="2"/>
  <c r="BC89" i="2"/>
  <c r="BA89" i="2"/>
  <c r="AZ89" i="2"/>
  <c r="AY89" i="2"/>
  <c r="AX89" i="2"/>
  <c r="AV89" i="2"/>
  <c r="AU89" i="2"/>
  <c r="AT89" i="2"/>
  <c r="AS89" i="2"/>
  <c r="AQ89" i="2"/>
  <c r="AP89" i="2"/>
  <c r="AO89" i="2"/>
  <c r="AN89" i="2"/>
  <c r="AL89" i="2"/>
  <c r="AK89" i="2"/>
  <c r="AJ89" i="2"/>
  <c r="AI89" i="2"/>
  <c r="AG89" i="2"/>
  <c r="AF89" i="2"/>
  <c r="AE89" i="2"/>
  <c r="AD89" i="2"/>
  <c r="AA89" i="2"/>
  <c r="Z89" i="2"/>
  <c r="Y89" i="2"/>
  <c r="T89" i="2"/>
  <c r="BL88" i="2"/>
  <c r="BG88" i="2"/>
  <c r="BB88" i="2"/>
  <c r="AW88" i="2"/>
  <c r="AR88" i="2"/>
  <c r="AM88" i="2"/>
  <c r="AH88" i="2"/>
  <c r="AC88" i="2"/>
  <c r="AB88" i="2"/>
  <c r="S88" i="2" s="1"/>
  <c r="BL87" i="2"/>
  <c r="BG87" i="2"/>
  <c r="BB87" i="2"/>
  <c r="AW87" i="2"/>
  <c r="AR87" i="2"/>
  <c r="AM87" i="2"/>
  <c r="AH87" i="2"/>
  <c r="AC87" i="2"/>
  <c r="AB87" i="2"/>
  <c r="S87" i="2" s="1"/>
  <c r="BL86" i="2"/>
  <c r="BG86" i="2"/>
  <c r="BB86" i="2"/>
  <c r="AW86" i="2"/>
  <c r="AR86" i="2"/>
  <c r="AM86" i="2"/>
  <c r="AH86" i="2"/>
  <c r="AC86" i="2"/>
  <c r="AB86" i="2"/>
  <c r="W86" i="2"/>
  <c r="X86" i="2" s="1"/>
  <c r="V86" i="2"/>
  <c r="U86" i="2"/>
  <c r="BL85" i="2"/>
  <c r="BG85" i="2"/>
  <c r="BB85" i="2"/>
  <c r="AW85" i="2"/>
  <c r="AR85" i="2"/>
  <c r="AM85" i="2"/>
  <c r="AH85" i="2"/>
  <c r="AC85" i="2"/>
  <c r="AB85" i="2"/>
  <c r="W85" i="2"/>
  <c r="V85" i="2"/>
  <c r="U85" i="2"/>
  <c r="BL84" i="2"/>
  <c r="BG84" i="2"/>
  <c r="BB84" i="2"/>
  <c r="AW84" i="2"/>
  <c r="AR84" i="2"/>
  <c r="AM84" i="2"/>
  <c r="AH84" i="2"/>
  <c r="AC84" i="2"/>
  <c r="AB84" i="2"/>
  <c r="W84" i="2"/>
  <c r="X84" i="2" s="1"/>
  <c r="V84" i="2"/>
  <c r="U84" i="2"/>
  <c r="U83" i="2"/>
  <c r="BP82" i="2"/>
  <c r="BO82" i="2"/>
  <c r="BN82" i="2"/>
  <c r="BM82" i="2"/>
  <c r="BK82" i="2"/>
  <c r="BJ82" i="2"/>
  <c r="BI82" i="2"/>
  <c r="BH82" i="2"/>
  <c r="BF82" i="2"/>
  <c r="BE82" i="2"/>
  <c r="BD82" i="2"/>
  <c r="BC82" i="2"/>
  <c r="BA82" i="2"/>
  <c r="AZ82" i="2"/>
  <c r="AY82" i="2"/>
  <c r="AX82" i="2"/>
  <c r="AV82" i="2"/>
  <c r="AU82" i="2"/>
  <c r="AT82" i="2"/>
  <c r="AS82" i="2"/>
  <c r="AQ82" i="2"/>
  <c r="AP82" i="2"/>
  <c r="AO82" i="2"/>
  <c r="AN82" i="2"/>
  <c r="AL82" i="2"/>
  <c r="AK82" i="2"/>
  <c r="AJ82" i="2"/>
  <c r="AI82" i="2"/>
  <c r="AG82" i="2"/>
  <c r="AF82" i="2"/>
  <c r="AE82" i="2"/>
  <c r="AD82" i="2"/>
  <c r="AA82" i="2"/>
  <c r="Z82" i="2"/>
  <c r="Y82" i="2"/>
  <c r="T82" i="2"/>
  <c r="BL81" i="2"/>
  <c r="BG81" i="2"/>
  <c r="BB81" i="2"/>
  <c r="AW81" i="2"/>
  <c r="AR81" i="2"/>
  <c r="AM81" i="2"/>
  <c r="AH81" i="2"/>
  <c r="AC81" i="2"/>
  <c r="AB81" i="2"/>
  <c r="S81" i="2" s="1"/>
  <c r="BL80" i="2"/>
  <c r="BG80" i="2"/>
  <c r="BB80" i="2"/>
  <c r="AW80" i="2"/>
  <c r="AR80" i="2"/>
  <c r="AM80" i="2"/>
  <c r="AH80" i="2"/>
  <c r="AC80" i="2"/>
  <c r="AB80" i="2"/>
  <c r="S80" i="2" s="1"/>
  <c r="BL79" i="2"/>
  <c r="BG79" i="2"/>
  <c r="BB79" i="2"/>
  <c r="AW79" i="2"/>
  <c r="AR79" i="2"/>
  <c r="AM79" i="2"/>
  <c r="AH79" i="2"/>
  <c r="AC79" i="2"/>
  <c r="AB79" i="2"/>
  <c r="W79" i="2"/>
  <c r="V79" i="2"/>
  <c r="U79" i="2"/>
  <c r="BL78" i="2"/>
  <c r="BG78" i="2"/>
  <c r="BB78" i="2"/>
  <c r="AW78" i="2"/>
  <c r="AR78" i="2"/>
  <c r="AM78" i="2"/>
  <c r="AH78" i="2"/>
  <c r="AC78" i="2"/>
  <c r="AB78" i="2"/>
  <c r="W78" i="2"/>
  <c r="X78" i="2" s="1"/>
  <c r="V78" i="2"/>
  <c r="U78" i="2"/>
  <c r="BL77" i="2"/>
  <c r="BG77" i="2"/>
  <c r="BB77" i="2"/>
  <c r="AW77" i="2"/>
  <c r="AR77" i="2"/>
  <c r="AM77" i="2"/>
  <c r="AH77" i="2"/>
  <c r="AC77" i="2"/>
  <c r="AB77" i="2"/>
  <c r="W77" i="2"/>
  <c r="X77" i="2" s="1"/>
  <c r="V77" i="2"/>
  <c r="U77" i="2"/>
  <c r="BL76" i="2"/>
  <c r="BG76" i="2"/>
  <c r="BB76" i="2"/>
  <c r="AW76" i="2"/>
  <c r="AR76" i="2"/>
  <c r="AM76" i="2"/>
  <c r="AH76" i="2"/>
  <c r="AC76" i="2"/>
  <c r="AB76" i="2"/>
  <c r="W76" i="2"/>
  <c r="X76" i="2" s="1"/>
  <c r="V76" i="2"/>
  <c r="U76" i="2"/>
  <c r="S76" i="2" s="1"/>
  <c r="U75" i="2"/>
  <c r="BP74" i="2"/>
  <c r="BO74" i="2"/>
  <c r="BN74" i="2"/>
  <c r="BM74" i="2"/>
  <c r="BK74" i="2"/>
  <c r="BJ74" i="2"/>
  <c r="BI74" i="2"/>
  <c r="BH74" i="2"/>
  <c r="BF74" i="2"/>
  <c r="BE74" i="2"/>
  <c r="BD74" i="2"/>
  <c r="BC74" i="2"/>
  <c r="BA74" i="2"/>
  <c r="AZ74" i="2"/>
  <c r="AY74" i="2"/>
  <c r="AX74" i="2"/>
  <c r="AV74" i="2"/>
  <c r="AU74" i="2"/>
  <c r="AT74" i="2"/>
  <c r="AS74" i="2"/>
  <c r="AQ74" i="2"/>
  <c r="AP74" i="2"/>
  <c r="AO74" i="2"/>
  <c r="AN74" i="2"/>
  <c r="AL74" i="2"/>
  <c r="AK74" i="2"/>
  <c r="AJ74" i="2"/>
  <c r="AI74" i="2"/>
  <c r="AG74" i="2"/>
  <c r="AF74" i="2"/>
  <c r="AE74" i="2"/>
  <c r="AD74" i="2"/>
  <c r="AA74" i="2"/>
  <c r="Z74" i="2"/>
  <c r="Y74" i="2"/>
  <c r="T74" i="2"/>
  <c r="BL69" i="2"/>
  <c r="BG69" i="2"/>
  <c r="BB69" i="2"/>
  <c r="AW69" i="2"/>
  <c r="AR69" i="2"/>
  <c r="AM69" i="2"/>
  <c r="AH69" i="2"/>
  <c r="AC69" i="2"/>
  <c r="AB69" i="2"/>
  <c r="W69" i="2"/>
  <c r="X69" i="2" s="1"/>
  <c r="V69" i="2"/>
  <c r="U69" i="2"/>
  <c r="BL68" i="2"/>
  <c r="BG68" i="2"/>
  <c r="BB68" i="2"/>
  <c r="AW68" i="2"/>
  <c r="AR68" i="2"/>
  <c r="AM68" i="2"/>
  <c r="AH68" i="2"/>
  <c r="AC68" i="2"/>
  <c r="AB68" i="2"/>
  <c r="W68" i="2"/>
  <c r="X68" i="2" s="1"/>
  <c r="V68" i="2"/>
  <c r="U68" i="2"/>
  <c r="BL67" i="2"/>
  <c r="BG67" i="2"/>
  <c r="BB67" i="2"/>
  <c r="AW67" i="2"/>
  <c r="AR67" i="2"/>
  <c r="AM67" i="2"/>
  <c r="AH67" i="2"/>
  <c r="AC67" i="2"/>
  <c r="AB67" i="2"/>
  <c r="W67" i="2"/>
  <c r="X67" i="2" s="1"/>
  <c r="V67" i="2"/>
  <c r="U67" i="2"/>
  <c r="BL66" i="2"/>
  <c r="BG66" i="2"/>
  <c r="BB66" i="2"/>
  <c r="AW66" i="2"/>
  <c r="AR66" i="2"/>
  <c r="AM66" i="2"/>
  <c r="AH66" i="2"/>
  <c r="AC66" i="2"/>
  <c r="AB66" i="2"/>
  <c r="W66" i="2"/>
  <c r="X66" i="2" s="1"/>
  <c r="V66" i="2"/>
  <c r="U66" i="2"/>
  <c r="BL65" i="2"/>
  <c r="BG65" i="2"/>
  <c r="BB65" i="2"/>
  <c r="AW65" i="2"/>
  <c r="AR65" i="2"/>
  <c r="AM65" i="2"/>
  <c r="AH65" i="2"/>
  <c r="AC65" i="2"/>
  <c r="AB65" i="2"/>
  <c r="W65" i="2"/>
  <c r="X65" i="2" s="1"/>
  <c r="V65" i="2"/>
  <c r="U65" i="2"/>
  <c r="BL64" i="2"/>
  <c r="BG64" i="2"/>
  <c r="BB64" i="2"/>
  <c r="AW64" i="2"/>
  <c r="AR64" i="2"/>
  <c r="AM64" i="2"/>
  <c r="AH64" i="2"/>
  <c r="AC64" i="2"/>
  <c r="AB64" i="2"/>
  <c r="W64" i="2"/>
  <c r="V64" i="2"/>
  <c r="U64" i="2"/>
  <c r="BL63" i="2"/>
  <c r="BG63" i="2"/>
  <c r="BB63" i="2"/>
  <c r="AW63" i="2"/>
  <c r="AR63" i="2"/>
  <c r="AM63" i="2"/>
  <c r="AH63" i="2"/>
  <c r="AC63" i="2"/>
  <c r="AB63" i="2"/>
  <c r="W63" i="2"/>
  <c r="X63" i="2" s="1"/>
  <c r="V63" i="2"/>
  <c r="U63" i="2"/>
  <c r="BL62" i="2"/>
  <c r="BG62" i="2"/>
  <c r="BB62" i="2"/>
  <c r="AW62" i="2"/>
  <c r="AR62" i="2"/>
  <c r="AM62" i="2"/>
  <c r="AH62" i="2"/>
  <c r="AC62" i="2"/>
  <c r="AB62" i="2"/>
  <c r="W62" i="2"/>
  <c r="X62" i="2" s="1"/>
  <c r="V62" i="2"/>
  <c r="U62" i="2"/>
  <c r="BL61" i="2"/>
  <c r="BG61" i="2"/>
  <c r="BB61" i="2"/>
  <c r="AW61" i="2"/>
  <c r="AR61" i="2"/>
  <c r="AM61" i="2"/>
  <c r="AH61" i="2"/>
  <c r="AC61" i="2"/>
  <c r="AB61" i="2"/>
  <c r="W61" i="2"/>
  <c r="X61" i="2" s="1"/>
  <c r="V61" i="2"/>
  <c r="U61" i="2"/>
  <c r="BL60" i="2"/>
  <c r="BG60" i="2"/>
  <c r="BB60" i="2"/>
  <c r="AW60" i="2"/>
  <c r="AR60" i="2"/>
  <c r="AM60" i="2"/>
  <c r="AH60" i="2"/>
  <c r="AC60" i="2"/>
  <c r="AB60" i="2"/>
  <c r="W60" i="2"/>
  <c r="V60" i="2"/>
  <c r="U60" i="2"/>
  <c r="BL59" i="2"/>
  <c r="BG59" i="2"/>
  <c r="BB59" i="2"/>
  <c r="AW59" i="2"/>
  <c r="AR59" i="2"/>
  <c r="AM59" i="2"/>
  <c r="AH59" i="2"/>
  <c r="AC59" i="2"/>
  <c r="AB59" i="2"/>
  <c r="W59" i="2"/>
  <c r="V59" i="2"/>
  <c r="U59" i="2"/>
  <c r="BL58" i="2"/>
  <c r="BL56" i="2" s="1"/>
  <c r="BG58" i="2"/>
  <c r="BG56" i="2" s="1"/>
  <c r="BB58" i="2"/>
  <c r="AW58" i="2"/>
  <c r="AW56" i="2" s="1"/>
  <c r="AR58" i="2"/>
  <c r="AM58" i="2"/>
  <c r="AH58" i="2"/>
  <c r="AH56" i="2" s="1"/>
  <c r="AC58" i="2"/>
  <c r="AB58" i="2"/>
  <c r="AB56" i="2" s="1"/>
  <c r="W58" i="2"/>
  <c r="V58" i="2"/>
  <c r="U58" i="2"/>
  <c r="T56" i="2"/>
  <c r="BL55" i="2"/>
  <c r="BG55" i="2"/>
  <c r="BB55" i="2"/>
  <c r="AW55" i="2"/>
  <c r="AR55" i="2"/>
  <c r="AM55" i="2"/>
  <c r="AH55" i="2"/>
  <c r="AC55" i="2"/>
  <c r="AB55" i="2"/>
  <c r="W55" i="2"/>
  <c r="X55" i="2" s="1"/>
  <c r="V55" i="2"/>
  <c r="U55" i="2"/>
  <c r="BL54" i="2"/>
  <c r="BG54" i="2"/>
  <c r="BB54" i="2"/>
  <c r="AW54" i="2"/>
  <c r="AR54" i="2"/>
  <c r="AM54" i="2"/>
  <c r="AH54" i="2"/>
  <c r="AC54" i="2"/>
  <c r="AB54" i="2"/>
  <c r="W54" i="2"/>
  <c r="X54" i="2" s="1"/>
  <c r="V54" i="2"/>
  <c r="U54" i="2"/>
  <c r="BL53" i="2"/>
  <c r="BG53" i="2"/>
  <c r="BB53" i="2"/>
  <c r="AW53" i="2"/>
  <c r="AR53" i="2"/>
  <c r="AM53" i="2"/>
  <c r="AH53" i="2"/>
  <c r="AC53" i="2"/>
  <c r="AB53" i="2"/>
  <c r="W53" i="2"/>
  <c r="V53" i="2"/>
  <c r="U53" i="2"/>
  <c r="BP51" i="2"/>
  <c r="BO51" i="2"/>
  <c r="BN51" i="2"/>
  <c r="BM51" i="2"/>
  <c r="BK51" i="2"/>
  <c r="BJ51" i="2"/>
  <c r="BI51" i="2"/>
  <c r="BH51" i="2"/>
  <c r="BF51" i="2"/>
  <c r="BE51" i="2"/>
  <c r="BD51" i="2"/>
  <c r="BC51" i="2"/>
  <c r="BA51" i="2"/>
  <c r="AZ51" i="2"/>
  <c r="AY51" i="2"/>
  <c r="AX51" i="2"/>
  <c r="AV51" i="2"/>
  <c r="AU51" i="2"/>
  <c r="AT51" i="2"/>
  <c r="AS51" i="2"/>
  <c r="AQ51" i="2"/>
  <c r="AP51" i="2"/>
  <c r="AO51" i="2"/>
  <c r="AN51" i="2"/>
  <c r="AL51" i="2"/>
  <c r="AK51" i="2"/>
  <c r="AJ51" i="2"/>
  <c r="AI51" i="2"/>
  <c r="AG51" i="2"/>
  <c r="AF51" i="2"/>
  <c r="AE51" i="2"/>
  <c r="AD51" i="2"/>
  <c r="AA51" i="2"/>
  <c r="Z51" i="2"/>
  <c r="Y51" i="2"/>
  <c r="T51" i="2"/>
  <c r="BL50" i="2"/>
  <c r="BG50" i="2"/>
  <c r="BB50" i="2"/>
  <c r="AW50" i="2"/>
  <c r="AR50" i="2"/>
  <c r="AM50" i="2"/>
  <c r="AH50" i="2"/>
  <c r="AC50" i="2"/>
  <c r="AB50" i="2"/>
  <c r="W50" i="2"/>
  <c r="X50" i="2" s="1"/>
  <c r="V50" i="2"/>
  <c r="U50" i="2"/>
  <c r="BL49" i="2"/>
  <c r="BG49" i="2"/>
  <c r="BB49" i="2"/>
  <c r="AW49" i="2"/>
  <c r="AR49" i="2"/>
  <c r="AM49" i="2"/>
  <c r="AH49" i="2"/>
  <c r="AC49" i="2"/>
  <c r="AB49" i="2"/>
  <c r="W49" i="2"/>
  <c r="X49" i="2" s="1"/>
  <c r="V49" i="2"/>
  <c r="U49" i="2"/>
  <c r="BL48" i="2"/>
  <c r="BG48" i="2"/>
  <c r="BB48" i="2"/>
  <c r="AW48" i="2"/>
  <c r="AR48" i="2"/>
  <c r="AM48" i="2"/>
  <c r="AH48" i="2"/>
  <c r="AC48" i="2"/>
  <c r="AB48" i="2"/>
  <c r="W48" i="2"/>
  <c r="X48" i="2" s="1"/>
  <c r="V48" i="2"/>
  <c r="U48" i="2"/>
  <c r="BL47" i="2"/>
  <c r="BG47" i="2"/>
  <c r="BB47" i="2"/>
  <c r="AW47" i="2"/>
  <c r="AR47" i="2"/>
  <c r="AM47" i="2"/>
  <c r="AH47" i="2"/>
  <c r="AC47" i="2"/>
  <c r="AB47" i="2"/>
  <c r="W47" i="2"/>
  <c r="V47" i="2"/>
  <c r="U47" i="2"/>
  <c r="BL46" i="2"/>
  <c r="BG46" i="2"/>
  <c r="BB46" i="2"/>
  <c r="AW46" i="2"/>
  <c r="AR46" i="2"/>
  <c r="AM46" i="2"/>
  <c r="AH46" i="2"/>
  <c r="AC46" i="2"/>
  <c r="AB46" i="2"/>
  <c r="W46" i="2"/>
  <c r="X46" i="2" s="1"/>
  <c r="V46" i="2"/>
  <c r="U46" i="2"/>
  <c r="BP44" i="2"/>
  <c r="BO44" i="2"/>
  <c r="BN44" i="2"/>
  <c r="BM44" i="2"/>
  <c r="BK44" i="2"/>
  <c r="BJ44" i="2"/>
  <c r="BI44" i="2"/>
  <c r="BH44" i="2"/>
  <c r="BF44" i="2"/>
  <c r="BE44" i="2"/>
  <c r="BD44" i="2"/>
  <c r="BC44" i="2"/>
  <c r="BA44" i="2"/>
  <c r="AZ44" i="2"/>
  <c r="AY44" i="2"/>
  <c r="AX44" i="2"/>
  <c r="AV44" i="2"/>
  <c r="AU44" i="2"/>
  <c r="AT44" i="2"/>
  <c r="AS44" i="2"/>
  <c r="AQ44" i="2"/>
  <c r="AP44" i="2"/>
  <c r="AO44" i="2"/>
  <c r="AN44" i="2"/>
  <c r="AL44" i="2"/>
  <c r="AK44" i="2"/>
  <c r="AJ44" i="2"/>
  <c r="AI44" i="2"/>
  <c r="AG44" i="2"/>
  <c r="AF44" i="2"/>
  <c r="AE44" i="2"/>
  <c r="AD44" i="2"/>
  <c r="AA44" i="2"/>
  <c r="Z44" i="2"/>
  <c r="Y44" i="2"/>
  <c r="T44" i="2"/>
  <c r="BL42" i="2"/>
  <c r="BG42" i="2"/>
  <c r="BB42" i="2"/>
  <c r="AW42" i="2"/>
  <c r="AR42" i="2"/>
  <c r="AM42" i="2"/>
  <c r="AB42" i="2"/>
  <c r="BL41" i="2"/>
  <c r="BG41" i="2"/>
  <c r="BB41" i="2"/>
  <c r="AW41" i="2"/>
  <c r="AR41" i="2"/>
  <c r="AM41" i="2"/>
  <c r="AB41" i="2"/>
  <c r="BL39" i="2"/>
  <c r="BG39" i="2"/>
  <c r="BB39" i="2"/>
  <c r="AW39" i="2"/>
  <c r="AR39" i="2"/>
  <c r="AM39" i="2"/>
  <c r="AB39" i="2"/>
  <c r="BL38" i="2"/>
  <c r="BG38" i="2"/>
  <c r="BB38" i="2"/>
  <c r="AW38" i="2"/>
  <c r="AR38" i="2"/>
  <c r="AM38" i="2"/>
  <c r="AB38" i="2"/>
  <c r="BL31" i="2"/>
  <c r="BG31" i="2"/>
  <c r="BB31" i="2"/>
  <c r="AW31" i="2"/>
  <c r="AR31" i="2"/>
  <c r="AM31" i="2"/>
  <c r="AB31" i="2"/>
  <c r="X31" i="2"/>
  <c r="V31" i="2"/>
  <c r="U31" i="2"/>
  <c r="BL30" i="2"/>
  <c r="BG30" i="2"/>
  <c r="BB30" i="2"/>
  <c r="AW30" i="2"/>
  <c r="AR30" i="2"/>
  <c r="AM30" i="2"/>
  <c r="AB30" i="2"/>
  <c r="X30" i="2"/>
  <c r="V30" i="2"/>
  <c r="U30" i="2"/>
  <c r="BL29" i="2"/>
  <c r="BG29" i="2"/>
  <c r="BB29" i="2"/>
  <c r="AW29" i="2"/>
  <c r="AR29" i="2"/>
  <c r="AM29" i="2"/>
  <c r="AB29" i="2"/>
  <c r="X29" i="2"/>
  <c r="V29" i="2"/>
  <c r="U29" i="2"/>
  <c r="BL28" i="2"/>
  <c r="BG28" i="2"/>
  <c r="BB28" i="2"/>
  <c r="AW28" i="2"/>
  <c r="AR28" i="2"/>
  <c r="AM28" i="2"/>
  <c r="AB28" i="2"/>
  <c r="X28" i="2"/>
  <c r="V28" i="2"/>
  <c r="U28" i="2"/>
  <c r="BL27" i="2"/>
  <c r="BG27" i="2"/>
  <c r="BB27" i="2"/>
  <c r="AW27" i="2"/>
  <c r="AR27" i="2"/>
  <c r="AM27" i="2"/>
  <c r="AB27" i="2"/>
  <c r="X27" i="2"/>
  <c r="V27" i="2"/>
  <c r="U27" i="2"/>
  <c r="BL26" i="2"/>
  <c r="BG26" i="2"/>
  <c r="BB26" i="2"/>
  <c r="AW26" i="2"/>
  <c r="AR26" i="2"/>
  <c r="AM26" i="2"/>
  <c r="AB26" i="2"/>
  <c r="X26" i="2"/>
  <c r="V26" i="2"/>
  <c r="U26" i="2"/>
  <c r="X25" i="2"/>
  <c r="V25" i="2"/>
  <c r="BL24" i="2"/>
  <c r="BG24" i="2"/>
  <c r="BB24" i="2"/>
  <c r="AW24" i="2"/>
  <c r="AR24" i="2"/>
  <c r="AM24" i="2"/>
  <c r="AB24" i="2"/>
  <c r="V24" i="2"/>
  <c r="BP21" i="2"/>
  <c r="BO21" i="2"/>
  <c r="BN21" i="2"/>
  <c r="BM21" i="2"/>
  <c r="BK21" i="2"/>
  <c r="BJ21" i="2"/>
  <c r="BI21" i="2"/>
  <c r="BH21" i="2"/>
  <c r="BF21" i="2"/>
  <c r="BE21" i="2"/>
  <c r="BD21" i="2"/>
  <c r="BC21" i="2"/>
  <c r="BA21" i="2"/>
  <c r="AZ21" i="2"/>
  <c r="AY21" i="2"/>
  <c r="AX21" i="2"/>
  <c r="AV21" i="2"/>
  <c r="AU21" i="2"/>
  <c r="AT21" i="2"/>
  <c r="AS21" i="2"/>
  <c r="AQ21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A21" i="2"/>
  <c r="Z21" i="2"/>
  <c r="Y21" i="2"/>
  <c r="AH10" i="2"/>
  <c r="X85" i="2" l="1"/>
  <c r="S85" i="2"/>
  <c r="AC56" i="2"/>
  <c r="AW106" i="2"/>
  <c r="AL43" i="2"/>
  <c r="AD73" i="2"/>
  <c r="AD71" i="2" s="1"/>
  <c r="AD43" i="2" s="1"/>
  <c r="AC106" i="2"/>
  <c r="AR107" i="2"/>
  <c r="Z73" i="2"/>
  <c r="Z71" i="2" s="1"/>
  <c r="U57" i="2"/>
  <c r="U56" i="2" s="1"/>
  <c r="S65" i="2"/>
  <c r="BB56" i="2"/>
  <c r="S86" i="2"/>
  <c r="S24" i="2"/>
  <c r="S30" i="2"/>
  <c r="S26" i="2"/>
  <c r="S28" i="2"/>
  <c r="S27" i="2"/>
  <c r="S29" i="2"/>
  <c r="S31" i="2"/>
  <c r="X79" i="2"/>
  <c r="V56" i="2"/>
  <c r="AR56" i="2"/>
  <c r="AM56" i="2"/>
  <c r="S58" i="2"/>
  <c r="X58" i="2"/>
  <c r="W56" i="2"/>
  <c r="S49" i="2"/>
  <c r="S61" i="2"/>
  <c r="S64" i="2"/>
  <c r="S92" i="2"/>
  <c r="V95" i="2"/>
  <c r="S97" i="2"/>
  <c r="T9" i="2"/>
  <c r="X7" i="2"/>
  <c r="X9" i="2"/>
  <c r="BB21" i="2"/>
  <c r="S25" i="2"/>
  <c r="S53" i="2"/>
  <c r="S59" i="2"/>
  <c r="S62" i="2"/>
  <c r="S66" i="2"/>
  <c r="AG73" i="2"/>
  <c r="AG71" i="2" s="1"/>
  <c r="AG43" i="2" s="1"/>
  <c r="AL73" i="2"/>
  <c r="AL71" i="2" s="1"/>
  <c r="AQ73" i="2"/>
  <c r="AQ71" i="2" s="1"/>
  <c r="AQ43" i="2" s="1"/>
  <c r="BF73" i="2"/>
  <c r="BF71" i="2" s="1"/>
  <c r="BK73" i="2"/>
  <c r="BK71" i="2" s="1"/>
  <c r="BK43" i="2" s="1"/>
  <c r="BP73" i="2"/>
  <c r="BP71" i="2" s="1"/>
  <c r="BP43" i="2" s="1"/>
  <c r="BE73" i="2"/>
  <c r="BE71" i="2" s="1"/>
  <c r="T7" i="2"/>
  <c r="X6" i="2"/>
  <c r="X8" i="2"/>
  <c r="S54" i="2"/>
  <c r="S60" i="2"/>
  <c r="S63" i="2"/>
  <c r="S67" i="2"/>
  <c r="S68" i="2"/>
  <c r="S69" i="2"/>
  <c r="U22" i="2"/>
  <c r="U21" i="2" s="1"/>
  <c r="U45" i="2"/>
  <c r="AR44" i="2"/>
  <c r="BL44" i="2"/>
  <c r="U52" i="2"/>
  <c r="AI73" i="2"/>
  <c r="AI71" i="2" s="1"/>
  <c r="AI43" i="2" s="1"/>
  <c r="AN73" i="2"/>
  <c r="AN71" i="2" s="1"/>
  <c r="AX73" i="2"/>
  <c r="AX71" i="2" s="1"/>
  <c r="AX43" i="2" s="1"/>
  <c r="BC73" i="2"/>
  <c r="BC71" i="2" s="1"/>
  <c r="BH73" i="2"/>
  <c r="BH71" i="2" s="1"/>
  <c r="BH43" i="2" s="1"/>
  <c r="BF43" i="2"/>
  <c r="Y73" i="2"/>
  <c r="Y71" i="2" s="1"/>
  <c r="Y43" i="2" s="1"/>
  <c r="AJ73" i="2"/>
  <c r="AJ71" i="2" s="1"/>
  <c r="AJ43" i="2" s="1"/>
  <c r="AM74" i="2"/>
  <c r="AC107" i="2"/>
  <c r="AW107" i="2"/>
  <c r="BI73" i="2"/>
  <c r="BI71" i="2" s="1"/>
  <c r="BI43" i="2" s="1"/>
  <c r="AC89" i="2"/>
  <c r="AW89" i="2"/>
  <c r="BQ109" i="2"/>
  <c r="T8" i="2"/>
  <c r="W51" i="2"/>
  <c r="AK73" i="2"/>
  <c r="AK71" i="2" s="1"/>
  <c r="AK43" i="2" s="1"/>
  <c r="BJ73" i="2"/>
  <c r="BJ71" i="2" s="1"/>
  <c r="BO73" i="2"/>
  <c r="BO71" i="2" s="1"/>
  <c r="U82" i="2"/>
  <c r="AR82" i="2"/>
  <c r="S48" i="2"/>
  <c r="AA73" i="2"/>
  <c r="AA71" i="2" s="1"/>
  <c r="AA103" i="2" s="1"/>
  <c r="X74" i="2"/>
  <c r="AC82" i="2"/>
  <c r="AW82" i="2"/>
  <c r="AC95" i="2"/>
  <c r="AW95" i="2"/>
  <c r="AR95" i="2"/>
  <c r="BL95" i="2"/>
  <c r="T6" i="2"/>
  <c r="AB44" i="2"/>
  <c r="AM44" i="2"/>
  <c r="BG44" i="2"/>
  <c r="S50" i="2"/>
  <c r="W74" i="2"/>
  <c r="X82" i="2"/>
  <c r="AO73" i="2"/>
  <c r="AO71" i="2" s="1"/>
  <c r="AO43" i="2" s="1"/>
  <c r="AT73" i="2"/>
  <c r="AT71" i="2" s="1"/>
  <c r="AT43" i="2" s="1"/>
  <c r="BM73" i="2"/>
  <c r="BM71" i="2" s="1"/>
  <c r="BM43" i="2" s="1"/>
  <c r="U89" i="2"/>
  <c r="AB89" i="2"/>
  <c r="AR89" i="2"/>
  <c r="BL89" i="2"/>
  <c r="AH89" i="2"/>
  <c r="U95" i="2"/>
  <c r="BQ111" i="2"/>
  <c r="BQ112" i="2"/>
  <c r="BQ113" i="2"/>
  <c r="AR51" i="2"/>
  <c r="BL51" i="2"/>
  <c r="AF73" i="2"/>
  <c r="AF71" i="2" s="1"/>
  <c r="AF43" i="2" s="1"/>
  <c r="AY73" i="2"/>
  <c r="AY71" i="2" s="1"/>
  <c r="AY43" i="2" s="1"/>
  <c r="BD73" i="2"/>
  <c r="BD71" i="2" s="1"/>
  <c r="BD43" i="2" s="1"/>
  <c r="BN73" i="2"/>
  <c r="BN71" i="2" s="1"/>
  <c r="BN43" i="2" s="1"/>
  <c r="BG74" i="2"/>
  <c r="AM106" i="2"/>
  <c r="BG106" i="2"/>
  <c r="AM82" i="2"/>
  <c r="BG82" i="2"/>
  <c r="BL107" i="2"/>
  <c r="AH95" i="2"/>
  <c r="BB95" i="2"/>
  <c r="Z103" i="2"/>
  <c r="AC108" i="2"/>
  <c r="AR21" i="2"/>
  <c r="BL21" i="2"/>
  <c r="AW21" i="2"/>
  <c r="AC44" i="2"/>
  <c r="AW44" i="2"/>
  <c r="AH44" i="2"/>
  <c r="BB44" i="2"/>
  <c r="AC51" i="2"/>
  <c r="AW51" i="2"/>
  <c r="AH51" i="2"/>
  <c r="BB51" i="2"/>
  <c r="AP73" i="2"/>
  <c r="AP71" i="2" s="1"/>
  <c r="AP43" i="2" s="1"/>
  <c r="BJ43" i="2"/>
  <c r="BO43" i="2"/>
  <c r="U74" i="2"/>
  <c r="AB74" i="2"/>
  <c r="AR74" i="2"/>
  <c r="BL74" i="2"/>
  <c r="AR106" i="2"/>
  <c r="BL106" i="2"/>
  <c r="BB107" i="2"/>
  <c r="AS73" i="2"/>
  <c r="AS71" i="2" s="1"/>
  <c r="AS43" i="2" s="1"/>
  <c r="BA73" i="2"/>
  <c r="BA71" i="2" s="1"/>
  <c r="BA43" i="2" s="1"/>
  <c r="AM89" i="2"/>
  <c r="BG89" i="2"/>
  <c r="AM95" i="2"/>
  <c r="BG95" i="2"/>
  <c r="X53" i="2"/>
  <c r="X51" i="2" s="1"/>
  <c r="BB74" i="2"/>
  <c r="W44" i="2"/>
  <c r="X47" i="2"/>
  <c r="X44" i="2" s="1"/>
  <c r="S55" i="2"/>
  <c r="V51" i="2"/>
  <c r="X64" i="2"/>
  <c r="AH107" i="2"/>
  <c r="J6" i="2" s="1"/>
  <c r="AH74" i="2"/>
  <c r="X21" i="2"/>
  <c r="AB21" i="2"/>
  <c r="U44" i="2"/>
  <c r="S46" i="2"/>
  <c r="V44" i="2"/>
  <c r="Z43" i="2"/>
  <c r="X60" i="2"/>
  <c r="AB82" i="2"/>
  <c r="BL82" i="2"/>
  <c r="V21" i="2"/>
  <c r="AM21" i="2"/>
  <c r="BG21" i="2"/>
  <c r="S47" i="2"/>
  <c r="BE43" i="2"/>
  <c r="U51" i="2"/>
  <c r="AB51" i="2"/>
  <c r="AM51" i="2"/>
  <c r="BG51" i="2"/>
  <c r="V74" i="2"/>
  <c r="AC74" i="2"/>
  <c r="AW74" i="2"/>
  <c r="AM107" i="2"/>
  <c r="J7" i="2" s="1"/>
  <c r="BG107" i="2"/>
  <c r="V82" i="2"/>
  <c r="S82" i="2"/>
  <c r="AH82" i="2"/>
  <c r="BB82" i="2"/>
  <c r="AB95" i="2"/>
  <c r="S98" i="2"/>
  <c r="X59" i="2"/>
  <c r="AU73" i="2"/>
  <c r="AU71" i="2" s="1"/>
  <c r="AU43" i="2" s="1"/>
  <c r="AZ73" i="2"/>
  <c r="AZ71" i="2" s="1"/>
  <c r="AZ43" i="2" s="1"/>
  <c r="AH106" i="2"/>
  <c r="BB106" i="2"/>
  <c r="G8" i="2" s="1"/>
  <c r="BB89" i="2"/>
  <c r="T73" i="2"/>
  <c r="T72" i="2"/>
  <c r="T71" i="2" s="1"/>
  <c r="T43" i="2" s="1"/>
  <c r="AE73" i="2"/>
  <c r="AE71" i="2" s="1"/>
  <c r="AE43" i="2" s="1"/>
  <c r="AV73" i="2"/>
  <c r="AV71" i="2" s="1"/>
  <c r="AV43" i="2" s="1"/>
  <c r="X91" i="2"/>
  <c r="X89" i="2" s="1"/>
  <c r="S91" i="2"/>
  <c r="X97" i="2"/>
  <c r="X95" i="2" s="1"/>
  <c r="W95" i="2"/>
  <c r="BQ110" i="2"/>
  <c r="W82" i="2"/>
  <c r="BC43" i="2" l="1"/>
  <c r="BB108" i="2"/>
  <c r="G6" i="2"/>
  <c r="Y103" i="2"/>
  <c r="X10" i="2"/>
  <c r="AR108" i="2"/>
  <c r="O7" i="2" s="1"/>
  <c r="AN43" i="2"/>
  <c r="J9" i="2"/>
  <c r="J10" i="2" s="1"/>
  <c r="S56" i="2"/>
  <c r="S21" i="2"/>
  <c r="X56" i="2"/>
  <c r="S89" i="2"/>
  <c r="AR105" i="2"/>
  <c r="S74" i="2"/>
  <c r="AA43" i="2"/>
  <c r="S51" i="2"/>
  <c r="S95" i="2"/>
  <c r="S44" i="2"/>
  <c r="T10" i="2"/>
  <c r="O6" i="2"/>
  <c r="AM73" i="2"/>
  <c r="AM71" i="2" s="1"/>
  <c r="AM103" i="2" s="1"/>
  <c r="AM104" i="2" s="1"/>
  <c r="AW108" i="2"/>
  <c r="O8" i="2" s="1"/>
  <c r="J8" i="2"/>
  <c r="AR73" i="2"/>
  <c r="AR71" i="2" s="1"/>
  <c r="AR103" i="2" s="1"/>
  <c r="AR104" i="2" s="1"/>
  <c r="V73" i="2"/>
  <c r="V71" i="2" s="1"/>
  <c r="V103" i="2" s="1"/>
  <c r="G9" i="2"/>
  <c r="AW73" i="2"/>
  <c r="AW71" i="2" s="1"/>
  <c r="AW43" i="2" s="1"/>
  <c r="BL108" i="2"/>
  <c r="G7" i="2"/>
  <c r="G10" i="2" s="1"/>
  <c r="AW105" i="2"/>
  <c r="X73" i="2"/>
  <c r="X71" i="2" s="1"/>
  <c r="AC73" i="2"/>
  <c r="AC71" i="2" s="1"/>
  <c r="AC103" i="2" s="1"/>
  <c r="AC104" i="2" s="1"/>
  <c r="BL73" i="2"/>
  <c r="BL71" i="2" s="1"/>
  <c r="BL103" i="2" s="1"/>
  <c r="BL104" i="2" s="1"/>
  <c r="BL105" i="2"/>
  <c r="AC105" i="2"/>
  <c r="BG73" i="2"/>
  <c r="BG71" i="2" s="1"/>
  <c r="BG43" i="2" s="1"/>
  <c r="AB73" i="2"/>
  <c r="AB71" i="2" s="1"/>
  <c r="AB43" i="2" s="1"/>
  <c r="U73" i="2"/>
  <c r="U72" i="2"/>
  <c r="U71" i="2" s="1"/>
  <c r="U43" i="2" s="1"/>
  <c r="W73" i="2"/>
  <c r="W71" i="2" s="1"/>
  <c r="W103" i="2" s="1"/>
  <c r="AM105" i="2"/>
  <c r="BQ106" i="2"/>
  <c r="BB105" i="2"/>
  <c r="BQ107" i="2"/>
  <c r="BB73" i="2"/>
  <c r="BB71" i="2" s="1"/>
  <c r="BB43" i="2" s="1"/>
  <c r="T103" i="2"/>
  <c r="BG105" i="2"/>
  <c r="AH73" i="2"/>
  <c r="AH71" i="2" s="1"/>
  <c r="AH103" i="2" s="1"/>
  <c r="AW103" i="2" l="1"/>
  <c r="AW104" i="2" s="1"/>
  <c r="AH43" i="2"/>
  <c r="AC43" i="2"/>
  <c r="AB103" i="2"/>
  <c r="BL43" i="2"/>
  <c r="BG103" i="2"/>
  <c r="BG104" i="2" s="1"/>
  <c r="B9" i="2"/>
  <c r="X103" i="2"/>
  <c r="AM43" i="2"/>
  <c r="AR43" i="2"/>
  <c r="X43" i="2"/>
  <c r="B8" i="2"/>
  <c r="AR8" i="2" s="1"/>
  <c r="B7" i="2"/>
  <c r="AR7" i="2" s="1"/>
  <c r="BQ108" i="2"/>
  <c r="O9" i="2"/>
  <c r="O10" i="2" s="1"/>
  <c r="U103" i="2"/>
  <c r="S73" i="2"/>
  <c r="S71" i="2" s="1"/>
  <c r="B6" i="2"/>
  <c r="AR6" i="2" s="1"/>
  <c r="W43" i="2"/>
  <c r="V43" i="2"/>
  <c r="BB103" i="2"/>
  <c r="BB104" i="2" s="1"/>
  <c r="BQ105" i="2"/>
  <c r="AR9" i="2" l="1"/>
  <c r="S103" i="2"/>
  <c r="B10" i="2"/>
  <c r="AR10" i="2"/>
  <c r="S43" i="2" l="1"/>
</calcChain>
</file>

<file path=xl/sharedStrings.xml><?xml version="1.0" encoding="utf-8"?>
<sst xmlns="http://schemas.openxmlformats.org/spreadsheetml/2006/main" count="426" uniqueCount="263">
  <si>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</si>
  <si>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</si>
  <si>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</si>
  <si>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</si>
  <si>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</si>
  <si>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</si>
  <si>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</si>
  <si>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</si>
  <si>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09.02.07 Информационные системы и программирование</t>
  </si>
  <si>
    <t>код и наименование специальности СПО</t>
  </si>
  <si>
    <t xml:space="preserve">Квалификация: программист    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</si>
  <si>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</si>
  <si>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</si>
  <si>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</si>
  <si>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</si>
  <si>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</si>
  <si>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</si>
  <si>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</si>
  <si>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</si>
  <si>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</si>
  <si>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</si>
  <si>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</si>
  <si>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</si>
  <si>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</si>
  <si>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</si>
  <si>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</si>
  <si>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</si>
  <si>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</si>
  <si>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</si>
  <si>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</si>
  <si>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</si>
  <si>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</si>
  <si>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</si>
  <si>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</si>
  <si>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</si>
  <si>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</si>
  <si>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</si>
  <si>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</si>
  <si>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</si>
  <si>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</si>
  <si>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</si>
  <si>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</si>
  <si>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</si>
  <si>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</si>
  <si>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</si>
  <si>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</si>
  <si>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</si>
  <si>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</si>
  <si>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</si>
  <si>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</si>
  <si>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</si>
  <si>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</si>
  <si>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</si>
  <si>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</si>
  <si>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</si>
  <si>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</si>
  <si>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</si>
  <si>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</si>
  <si>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</si>
  <si>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</si>
  <si>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</si>
  <si>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</si>
  <si>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</si>
  <si>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</si>
  <si>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</si>
  <si>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</si>
  <si>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</si>
  <si>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</si>
  <si>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</si>
  <si>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</si>
  <si>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</si>
  <si>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Информатика</t>
  </si>
  <si>
    <t>Физика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</si>
  <si>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</si>
  <si>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</si>
  <si>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</si>
  <si>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</si>
  <si>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</si>
  <si>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</si>
  <si>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</si>
  <si>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</si>
  <si>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</si>
  <si>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</si>
  <si>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</si>
  <si>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ЕН.ОО</t>
  </si>
  <si>
    <t>Математический и общий естественнонаучный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</si>
  <si>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</si>
  <si>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</si>
  <si>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</si>
  <si>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</si>
  <si>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</si>
  <si>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</si>
  <si>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ОП.00</t>
  </si>
  <si>
    <t>Общепрофессиональный 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</si>
  <si>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</si>
  <si>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</si>
  <si>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</si>
  <si>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</si>
  <si>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</si>
  <si>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</si>
  <si>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</si>
  <si>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</si>
  <si>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</si>
  <si>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</si>
  <si>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</si>
  <si>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</si>
  <si>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</si>
  <si>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</si>
  <si>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</si>
  <si>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</si>
  <si>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</si>
  <si>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</si>
  <si>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</si>
  <si>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</si>
  <si>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</si>
  <si>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</si>
  <si>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</si>
  <si>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</si>
  <si>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</si>
  <si>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</si>
  <si>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</si>
  <si>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</si>
  <si>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</si>
  <si>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Разработка модулей программного обеспечения для компьютерных систем</t>
  </si>
  <si>
    <t>Экзамен по модулю</t>
  </si>
  <si>
    <t>МДК.01.01</t>
  </si>
  <si>
    <t>Разработка программных модулей</t>
  </si>
  <si>
    <t>МДК.01.02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</si>
  <si>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</si>
  <si>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</si>
  <si>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</si>
  <si>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</si>
  <si>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</si>
  <si>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УП.01</t>
  </si>
  <si>
    <t>ПП.01</t>
  </si>
  <si>
    <t>ПМ.02</t>
  </si>
  <si>
    <t>Осуществление интеграции программных модулей</t>
  </si>
  <si>
    <t>МДК.02.01</t>
  </si>
  <si>
    <t>Технология разработки программного обеспечения</t>
  </si>
  <si>
    <t>МДК.02.02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</si>
  <si>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</si>
  <si>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</si>
  <si>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</si>
  <si>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УП.02</t>
  </si>
  <si>
    <t>ПП.02</t>
  </si>
  <si>
    <t>ПМ.04</t>
  </si>
  <si>
    <t>Сопровождение и обслуживание программного обеспечения компьютерных систем</t>
  </si>
  <si>
    <t>МДК.04.01</t>
  </si>
  <si>
    <t>Внедрение и поддержка компьютерных систем</t>
  </si>
  <si>
    <t>МДК.04.02</t>
  </si>
  <si>
    <t>Обеспечение качества функционирования компьютерных систем</t>
  </si>
  <si>
    <t>УП.04</t>
  </si>
  <si>
    <t>ПП.04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</si>
  <si>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</si>
  <si>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</si>
  <si>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</si>
  <si>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</si>
  <si>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УП.11</t>
  </si>
  <si>
    <t>ПП.11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</si>
  <si>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</si>
  <si>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</si>
  <si>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</si>
  <si>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</si>
  <si>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</si>
  <si>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</si>
  <si>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</si>
  <si>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</si>
  <si>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</si>
  <si>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</si>
  <si>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</si>
  <si>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</si>
  <si>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</si>
  <si>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</si>
  <si>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</si>
  <si>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</si>
  <si>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</si>
  <si>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</si>
  <si>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</si>
  <si>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</si>
  <si>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</si>
  <si>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</si>
  <si>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</si>
  <si>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</si>
  <si>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</si>
  <si>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</si>
  <si>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</si>
  <si>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</si>
  <si>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</si>
  <si>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</si>
  <si>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</si>
  <si>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</si>
  <si>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</si>
  <si>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</si>
  <si>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</si>
  <si>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</si>
  <si>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</si>
  <si>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</si>
  <si>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</si>
  <si>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</si>
  <si>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</si>
  <si>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</si>
  <si>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</si>
  <si>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</si>
  <si>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</si>
  <si>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</si>
  <si>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</si>
  <si>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</si>
  <si>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</si>
  <si>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</si>
  <si>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3. Перечень кабинетов, лабораторий, мастерских и других помещений для подготовки по специальности</t>
  </si>
  <si>
    <t>Основы проектной деятельности</t>
  </si>
  <si>
    <t>ОП.13</t>
  </si>
  <si>
    <t>Бережливое производство</t>
  </si>
  <si>
    <t>Профиль получаемого профессионального образования — технологический</t>
  </si>
  <si>
    <t>Базовые дисциплины</t>
  </si>
  <si>
    <t>ООД.01</t>
  </si>
  <si>
    <t>ООД.02</t>
  </si>
  <si>
    <t>ООД.03</t>
  </si>
  <si>
    <t>ООД.04</t>
  </si>
  <si>
    <t>ООД.05</t>
  </si>
  <si>
    <t>Химия</t>
  </si>
  <si>
    <t>ООД.06</t>
  </si>
  <si>
    <t>Биология</t>
  </si>
  <si>
    <t>ООД.07</t>
  </si>
  <si>
    <t>ООД.08</t>
  </si>
  <si>
    <t>Обществознание</t>
  </si>
  <si>
    <t>ООД.09</t>
  </si>
  <si>
    <t>География</t>
  </si>
  <si>
    <t>ООД.10</t>
  </si>
  <si>
    <t>ООД.11</t>
  </si>
  <si>
    <t>Профильные дисциплины</t>
  </si>
  <si>
    <t>ПД.01</t>
  </si>
  <si>
    <t>ПД.02</t>
  </si>
  <si>
    <t>Дополнительные учебные дисицплины, курсы по выбору обучающихся</t>
  </si>
  <si>
    <t>ДУД.01</t>
  </si>
  <si>
    <t>ДУД.02</t>
  </si>
  <si>
    <t>ДУД.03</t>
  </si>
  <si>
    <t>ДУД.04</t>
  </si>
  <si>
    <t xml:space="preserve">Второй иностранный язык (немецкий) </t>
  </si>
  <si>
    <t>ООД.00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</si>
  <si>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</si>
  <si>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</si>
  <si>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</si>
  <si>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</si>
  <si>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</si>
  <si>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</si>
  <si>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</si>
  <si>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</si>
  <si>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</si>
  <si>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</si>
  <si>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</si>
  <si>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</si>
  <si>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</si>
  <si>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</si>
  <si>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Вычислительной техники, архитектуры персонального компьютера и периферийных устройств</t>
  </si>
  <si>
    <t>Программного обеспечения и сопровождения компьютерных систем</t>
  </si>
  <si>
    <t>Программирования и баз данных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</si>
  <si>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</si>
  <si>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</si>
  <si>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</si>
  <si>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</si>
  <si>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Основы финансовой грамотности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</si>
  <si>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в период с 18.05 по 28.06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</si>
</sst>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.0"/>
    <numFmt numFmtId="166" formatCode="[$-419]0"/>
    <numFmt numFmtId="167" formatCode="0.0"/>
    <numFmt numFmtId="168" formatCode="[$-419]dd&quot;.&quot;mm&quot;.&quot;yyyy"/>
    <numFmt numFmtId="169" formatCode="#,##0.00&quot; &quot;[$руб.-419];[Red]&quot;-&quot;#,##0.00&quot; &quot;[$руб.-419]"/>
  </numFmts>
  <fonts count="3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  <font>
      <sz val="7"/>
      <color rgb="FF0000CC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36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Alignment="1">
      <alignment horizontal="left"/>
    </xf>
    <xf numFmtId="164" fontId="17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Alignment="1">
      <alignment horizontal="left" vertical="top" wrapText="1"/>
    </xf>
    <xf numFmtId="164" fontId="19" fillId="0" borderId="0" xfId="1" applyFont="1" applyAlignment="1">
      <alignment horizontal="center"/>
    </xf>
    <xf numFmtId="164" fontId="20" fillId="0" borderId="0" xfId="1" applyFont="1" applyAlignment="1">
      <alignment horizontal="center"/>
    </xf>
    <xf numFmtId="164" fontId="21" fillId="0" borderId="0" xfId="1" applyFont="1" applyAlignment="1">
      <alignment horizontal="center"/>
    </xf>
    <xf numFmtId="164" fontId="16" fillId="0" borderId="5" xfId="1" applyFont="1" applyBorder="1"/>
    <xf numFmtId="164" fontId="16" fillId="0" borderId="0" xfId="1" applyFont="1"/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6" fillId="0" borderId="10" xfId="1" applyFont="1" applyBorder="1" applyAlignment="1">
      <alignment vertical="center" textRotation="90" wrapText="1"/>
    </xf>
    <xf numFmtId="164" fontId="17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/>
    </xf>
    <xf numFmtId="164" fontId="13" fillId="0" borderId="0" xfId="1" applyFont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7" fontId="13" fillId="4" borderId="12" xfId="1" applyNumberFormat="1" applyFont="1" applyFill="1" applyBorder="1" applyAlignment="1">
      <alignment horizontal="center" vertical="center"/>
    </xf>
    <xf numFmtId="167" fontId="15" fillId="0" borderId="6" xfId="1" applyNumberFormat="1" applyFont="1" applyBorder="1" applyAlignment="1">
      <alignment horizontal="center" vertical="center"/>
    </xf>
    <xf numFmtId="167" fontId="13" fillId="0" borderId="6" xfId="1" applyNumberFormat="1" applyFont="1" applyBorder="1" applyAlignment="1">
      <alignment horizontal="center" vertical="center"/>
    </xf>
    <xf numFmtId="167" fontId="13" fillId="0" borderId="7" xfId="1" applyNumberFormat="1" applyFont="1" applyBorder="1" applyAlignment="1">
      <alignment horizontal="center" vertical="center"/>
    </xf>
    <xf numFmtId="164" fontId="22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6" fillId="5" borderId="1" xfId="1" applyFont="1" applyFill="1" applyBorder="1"/>
    <xf numFmtId="166" fontId="16" fillId="5" borderId="3" xfId="1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16" fillId="5" borderId="8" xfId="1" applyFont="1" applyFill="1" applyBorder="1" applyAlignment="1">
      <alignment horizontal="center" vertical="center"/>
    </xf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12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6" fontId="16" fillId="3" borderId="12" xfId="1" applyNumberFormat="1" applyFont="1" applyFill="1" applyBorder="1" applyAlignment="1">
      <alignment horizontal="center" vertical="center"/>
    </xf>
    <xf numFmtId="164" fontId="16" fillId="3" borderId="6" xfId="1" applyFont="1" applyFill="1" applyBorder="1" applyAlignment="1">
      <alignment horizontal="center" vertical="center"/>
    </xf>
    <xf numFmtId="164" fontId="17" fillId="3" borderId="12" xfId="1" applyFont="1" applyFill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3" xfId="1" applyFont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6" fillId="0" borderId="14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6" fillId="5" borderId="13" xfId="1" applyFont="1" applyFill="1" applyBorder="1"/>
    <xf numFmtId="166" fontId="16" fillId="5" borderId="9" xfId="1" applyNumberFormat="1" applyFont="1" applyFill="1" applyBorder="1" applyAlignment="1">
      <alignment horizontal="center"/>
    </xf>
    <xf numFmtId="166" fontId="16" fillId="5" borderId="13" xfId="1" applyNumberFormat="1" applyFont="1" applyFill="1" applyBorder="1" applyAlignment="1">
      <alignment horizontal="center"/>
    </xf>
    <xf numFmtId="166" fontId="16" fillId="5" borderId="14" xfId="1" applyNumberFormat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/>
    </xf>
    <xf numFmtId="164" fontId="16" fillId="6" borderId="1" xfId="1" applyFont="1" applyFill="1" applyBorder="1"/>
    <xf numFmtId="166" fontId="16" fillId="6" borderId="9" xfId="1" applyNumberFormat="1" applyFont="1" applyFill="1" applyBorder="1" applyAlignment="1">
      <alignment horizontal="center"/>
    </xf>
    <xf numFmtId="166" fontId="16" fillId="6" borderId="13" xfId="1" applyNumberFormat="1" applyFont="1" applyFill="1" applyBorder="1" applyAlignment="1">
      <alignment horizontal="center"/>
    </xf>
    <xf numFmtId="166" fontId="16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/>
    <xf numFmtId="166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6" fontId="16" fillId="6" borderId="3" xfId="1" applyNumberFormat="1" applyFont="1" applyFill="1" applyBorder="1" applyAlignment="1">
      <alignment horizontal="center"/>
    </xf>
    <xf numFmtId="166" fontId="16" fillId="6" borderId="1" xfId="1" applyNumberFormat="1" applyFont="1" applyFill="1" applyBorder="1" applyAlignment="1">
      <alignment horizontal="center"/>
    </xf>
    <xf numFmtId="166" fontId="16" fillId="6" borderId="8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4" fontId="13" fillId="0" borderId="13" xfId="1" applyFont="1" applyBorder="1" applyAlignment="1">
      <alignment vertical="center"/>
    </xf>
    <xf numFmtId="164" fontId="16" fillId="6" borderId="1" xfId="1" applyFont="1" applyFill="1" applyBorder="1" applyAlignment="1">
      <alignment horizontal="center"/>
    </xf>
    <xf numFmtId="166" fontId="16" fillId="6" borderId="4" xfId="1" applyNumberFormat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4" fontId="16" fillId="6" borderId="3" xfId="1" applyFont="1" applyFill="1" applyBorder="1" applyAlignment="1">
      <alignment horizontal="center"/>
    </xf>
    <xf numFmtId="164" fontId="17" fillId="3" borderId="1" xfId="1" applyFont="1" applyFill="1" applyBorder="1" applyAlignment="1">
      <alignment horizontal="center" vertical="center"/>
    </xf>
    <xf numFmtId="164" fontId="16" fillId="8" borderId="1" xfId="1" applyFont="1" applyFill="1" applyBorder="1"/>
    <xf numFmtId="166" fontId="16" fillId="8" borderId="3" xfId="1" applyNumberFormat="1" applyFont="1" applyFill="1" applyBorder="1" applyAlignment="1">
      <alignment horizontal="center"/>
    </xf>
    <xf numFmtId="166" fontId="16" fillId="8" borderId="1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3" xfId="1" applyFont="1" applyFill="1" applyBorder="1"/>
    <xf numFmtId="166" fontId="16" fillId="8" borderId="13" xfId="1" applyNumberFormat="1" applyFont="1" applyFill="1" applyBorder="1" applyAlignment="1">
      <alignment horizontal="center"/>
    </xf>
    <xf numFmtId="164" fontId="16" fillId="8" borderId="13" xfId="1" applyFont="1" applyFill="1" applyBorder="1" applyAlignment="1">
      <alignment horizontal="center"/>
    </xf>
    <xf numFmtId="164" fontId="16" fillId="8" borderId="14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3" fillId="0" borderId="6" xfId="1" applyFont="1" applyBorder="1" applyAlignment="1">
      <alignment vertical="center"/>
    </xf>
    <xf numFmtId="166" fontId="16" fillId="8" borderId="9" xfId="1" applyNumberFormat="1" applyFont="1" applyFill="1" applyBorder="1" applyAlignment="1">
      <alignment horizontal="center"/>
    </xf>
    <xf numFmtId="164" fontId="16" fillId="8" borderId="9" xfId="1" applyFont="1" applyFill="1" applyBorder="1" applyAlignment="1">
      <alignment horizontal="center"/>
    </xf>
    <xf numFmtId="164" fontId="15" fillId="0" borderId="1" xfId="1" applyFont="1" applyBorder="1" applyAlignment="1">
      <alignment vertical="center"/>
    </xf>
    <xf numFmtId="164" fontId="13" fillId="0" borderId="6" xfId="1" applyFont="1" applyBorder="1"/>
    <xf numFmtId="166" fontId="16" fillId="0" borderId="12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center"/>
    </xf>
    <xf numFmtId="166" fontId="13" fillId="0" borderId="6" xfId="1" applyNumberFormat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11" xfId="1" applyFont="1" applyBorder="1"/>
    <xf numFmtId="166" fontId="16" fillId="0" borderId="9" xfId="1" applyNumberFormat="1" applyFont="1" applyBorder="1" applyAlignment="1">
      <alignment horizontal="center"/>
    </xf>
    <xf numFmtId="166" fontId="17" fillId="0" borderId="13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5" fillId="0" borderId="13" xfId="1" applyFont="1" applyBorder="1" applyAlignment="1">
      <alignment horizontal="center"/>
    </xf>
    <xf numFmtId="164" fontId="18" fillId="0" borderId="0" xfId="1" applyFont="1"/>
    <xf numFmtId="164" fontId="16" fillId="0" borderId="4" xfId="1" applyFont="1" applyBorder="1" applyAlignment="1">
      <alignment horizontal="center"/>
    </xf>
    <xf numFmtId="164" fontId="16" fillId="0" borderId="13" xfId="1" applyFont="1" applyBorder="1" applyAlignment="1">
      <alignment horizontal="center"/>
    </xf>
    <xf numFmtId="164" fontId="19" fillId="0" borderId="0" xfId="1" applyFont="1"/>
    <xf numFmtId="164" fontId="26" fillId="0" borderId="15" xfId="1" applyFont="1" applyBorder="1"/>
    <xf numFmtId="164" fontId="26" fillId="0" borderId="13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11" xfId="1" applyFont="1" applyBorder="1" applyAlignment="1">
      <alignment horizontal="center"/>
    </xf>
    <xf numFmtId="164" fontId="26" fillId="0" borderId="11" xfId="1" applyFont="1" applyBorder="1" applyAlignment="1">
      <alignment horizontal="center"/>
    </xf>
    <xf numFmtId="164" fontId="26" fillId="0" borderId="15" xfId="1" applyFont="1" applyBorder="1" applyAlignment="1">
      <alignment horizontal="center"/>
    </xf>
    <xf numFmtId="164" fontId="27" fillId="0" borderId="13" xfId="1" applyFont="1" applyBorder="1" applyAlignment="1">
      <alignment horizontal="center"/>
    </xf>
    <xf numFmtId="164" fontId="26" fillId="0" borderId="0" xfId="1" applyFont="1" applyAlignment="1">
      <alignment horizontal="center"/>
    </xf>
    <xf numFmtId="164" fontId="26" fillId="0" borderId="14" xfId="1" applyFont="1" applyBorder="1" applyAlignment="1">
      <alignment horizontal="center"/>
    </xf>
    <xf numFmtId="164" fontId="26" fillId="0" borderId="0" xfId="1" applyFont="1"/>
    <xf numFmtId="166" fontId="16" fillId="0" borderId="4" xfId="1" applyNumberFormat="1" applyFont="1" applyBorder="1" applyAlignment="1">
      <alignment horizontal="center"/>
    </xf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 vertical="center"/>
    </xf>
    <xf numFmtId="164" fontId="15" fillId="0" borderId="2" xfId="1" applyFont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8" fillId="3" borderId="0" xfId="1" applyFont="1" applyFill="1"/>
    <xf numFmtId="166" fontId="13" fillId="0" borderId="8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8" fillId="0" borderId="0" xfId="1" applyNumberFormat="1" applyFont="1"/>
    <xf numFmtId="167" fontId="18" fillId="0" borderId="0" xfId="1" applyNumberFormat="1" applyFont="1"/>
    <xf numFmtId="164" fontId="14" fillId="0" borderId="5" xfId="1" applyFont="1" applyBorder="1" applyAlignment="1">
      <alignment horizontal="center" vertical="center"/>
    </xf>
    <xf numFmtId="164" fontId="13" fillId="0" borderId="0" xfId="1" applyFont="1" applyAlignment="1">
      <alignment horizontal="center" vertical="center" textRotation="90"/>
    </xf>
    <xf numFmtId="164" fontId="15" fillId="0" borderId="0" xfId="1" applyFont="1" applyAlignment="1">
      <alignment horizontal="center" vertical="center" textRotation="90"/>
    </xf>
    <xf numFmtId="164" fontId="27" fillId="0" borderId="0" xfId="1" applyFont="1"/>
    <xf numFmtId="164" fontId="26" fillId="3" borderId="0" xfId="1" applyFont="1" applyFill="1"/>
    <xf numFmtId="164" fontId="13" fillId="3" borderId="0" xfId="1" applyFont="1" applyFill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0" xfId="1" applyFont="1" applyAlignment="1">
      <alignment horizontal="left"/>
    </xf>
    <xf numFmtId="164" fontId="29" fillId="0" borderId="0" xfId="1" applyFont="1" applyAlignment="1">
      <alignment horizontal="center" vertical="center"/>
    </xf>
    <xf numFmtId="164" fontId="18" fillId="0" borderId="0" xfId="1" applyFont="1" applyAlignment="1">
      <alignment horizontal="center" vertical="center" textRotation="90"/>
    </xf>
    <xf numFmtId="164" fontId="30" fillId="0" borderId="0" xfId="1" applyFont="1" applyAlignment="1">
      <alignment horizontal="center" vertical="center" textRotation="90"/>
    </xf>
    <xf numFmtId="164" fontId="30" fillId="0" borderId="0" xfId="1" applyFont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Alignment="1">
      <alignment horizontal="left" vertical="top" wrapText="1"/>
    </xf>
    <xf numFmtId="164" fontId="19" fillId="0" borderId="0" xfId="1" applyFont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30" fillId="0" borderId="0" xfId="1" applyFont="1" applyAlignment="1">
      <alignment horizontal="left" vertical="top" wrapText="1"/>
    </xf>
    <xf numFmtId="164" fontId="18" fillId="0" borderId="0" xfId="1" applyFont="1" applyAlignment="1">
      <alignment horizontal="left" vertical="top" wrapText="1"/>
    </xf>
    <xf numFmtId="164" fontId="30" fillId="3" borderId="0" xfId="1" applyFont="1" applyFill="1" applyAlignment="1">
      <alignment horizontal="left"/>
    </xf>
    <xf numFmtId="164" fontId="18" fillId="3" borderId="0" xfId="1" applyFont="1" applyFill="1" applyAlignment="1">
      <alignment horizontal="left"/>
    </xf>
    <xf numFmtId="164" fontId="30" fillId="3" borderId="0" xfId="1" applyFont="1" applyFill="1" applyAlignment="1">
      <alignment horizontal="left" vertical="top" wrapText="1"/>
    </xf>
    <xf numFmtId="164" fontId="18" fillId="3" borderId="0" xfId="1" applyFont="1" applyFill="1" applyAlignment="1">
      <alignment horizontal="left" vertical="top" wrapText="1"/>
    </xf>
    <xf numFmtId="164" fontId="13" fillId="10" borderId="0" xfId="1" applyFont="1" applyFill="1" applyAlignment="1">
      <alignment horizontal="center"/>
    </xf>
    <xf numFmtId="164" fontId="32" fillId="0" borderId="0" xfId="1" applyFont="1"/>
    <xf numFmtId="164" fontId="31" fillId="0" borderId="0" xfId="1" applyFont="1" applyAlignment="1">
      <alignment horizontal="center"/>
    </xf>
    <xf numFmtId="164" fontId="32" fillId="0" borderId="0" xfId="1" applyFont="1" applyAlignment="1">
      <alignment horizontal="left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center" wrapText="1"/>
    </xf>
    <xf numFmtId="164" fontId="32" fillId="0" borderId="0" xfId="1" applyFont="1" applyAlignment="1">
      <alignment horizontal="center" wrapText="1"/>
    </xf>
    <xf numFmtId="164" fontId="32" fillId="0" borderId="0" xfId="1" applyFont="1" applyAlignment="1">
      <alignment horizontal="left" vertical="top" wrapText="1"/>
    </xf>
    <xf numFmtId="164" fontId="32" fillId="0" borderId="0" xfId="1" applyFont="1" applyAlignment="1">
      <alignment horizontal="center"/>
    </xf>
    <xf numFmtId="164" fontId="16" fillId="0" borderId="16" xfId="1" applyFont="1" applyBorder="1" applyAlignment="1">
      <alignment horizontal="center"/>
    </xf>
    <xf numFmtId="164" fontId="13" fillId="11" borderId="16" xfId="1" applyFont="1" applyFill="1" applyBorder="1"/>
    <xf numFmtId="164" fontId="13" fillId="11" borderId="16" xfId="1" applyFont="1" applyFill="1" applyBorder="1" applyAlignment="1">
      <alignment horizontal="center"/>
    </xf>
    <xf numFmtId="164" fontId="16" fillId="11" borderId="16" xfId="1" applyFont="1" applyFill="1" applyBorder="1" applyAlignment="1">
      <alignment horizontal="center"/>
    </xf>
    <xf numFmtId="166" fontId="16" fillId="0" borderId="16" xfId="1" applyNumberFormat="1" applyFont="1" applyBorder="1" applyAlignment="1">
      <alignment horizontal="center"/>
    </xf>
    <xf numFmtId="164" fontId="34" fillId="0" borderId="1" xfId="1" applyFont="1" applyBorder="1"/>
    <xf numFmtId="0" fontId="0" fillId="0" borderId="1" xfId="0" applyBorder="1" applyAlignment="1">
      <alignment horizontal="center"/>
    </xf>
    <xf numFmtId="164" fontId="13" fillId="0" borderId="3" xfId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11" borderId="16" xfId="0" applyFill="1" applyBorder="1"/>
    <xf numFmtId="164" fontId="13" fillId="11" borderId="1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7" fontId="15" fillId="3" borderId="3" xfId="1" applyNumberFormat="1" applyFont="1" applyFill="1" applyBorder="1" applyAlignment="1">
      <alignment horizontal="center"/>
    </xf>
    <xf numFmtId="166" fontId="16" fillId="0" borderId="6" xfId="1" applyNumberFormat="1" applyFont="1" applyBorder="1" applyAlignment="1">
      <alignment horizontal="center"/>
    </xf>
    <xf numFmtId="166" fontId="13" fillId="0" borderId="14" xfId="1" applyNumberFormat="1" applyFont="1" applyBorder="1" applyAlignment="1">
      <alignment horizontal="center"/>
    </xf>
    <xf numFmtId="167" fontId="13" fillId="3" borderId="16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8" fillId="0" borderId="0" xfId="1" applyFont="1" applyAlignment="1">
      <alignment horizontal="center"/>
    </xf>
    <xf numFmtId="168" fontId="6" fillId="0" borderId="0" xfId="1" applyNumberFormat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18" fillId="0" borderId="1" xfId="1" applyFont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164" fontId="19" fillId="0" borderId="1" xfId="1" applyFont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13" fillId="0" borderId="1" xfId="1" applyFont="1" applyBorder="1" applyAlignment="1">
      <alignment horizontal="left" wrapText="1"/>
    </xf>
    <xf numFmtId="164" fontId="13" fillId="0" borderId="13" xfId="1" applyFont="1" applyBorder="1" applyAlignment="1">
      <alignment horizontal="left"/>
    </xf>
    <xf numFmtId="164" fontId="13" fillId="0" borderId="1" xfId="1" applyFont="1" applyBorder="1" applyAlignment="1">
      <alignment horizontal="left"/>
    </xf>
    <xf numFmtId="164" fontId="20" fillId="0" borderId="0" xfId="1" applyFont="1" applyAlignment="1">
      <alignment horizontal="left" wrapText="1"/>
    </xf>
    <xf numFmtId="0" fontId="0" fillId="0" borderId="5" xfId="0" applyBorder="1"/>
    <xf numFmtId="164" fontId="16" fillId="0" borderId="8" xfId="1" applyFont="1" applyBorder="1" applyAlignment="1">
      <alignment horizontal="right"/>
    </xf>
    <xf numFmtId="0" fontId="0" fillId="0" borderId="1" xfId="0" applyBorder="1"/>
    <xf numFmtId="164" fontId="16" fillId="0" borderId="1" xfId="1" applyFont="1" applyBorder="1" applyAlignment="1">
      <alignment horizontal="left" vertical="top" wrapText="1"/>
    </xf>
    <xf numFmtId="164" fontId="13" fillId="0" borderId="1" xfId="1" applyFont="1" applyBorder="1" applyAlignment="1">
      <alignment horizontal="center" vertical="center" textRotation="90"/>
    </xf>
    <xf numFmtId="164" fontId="15" fillId="0" borderId="1" xfId="1" applyFont="1" applyBorder="1" applyAlignment="1">
      <alignment horizontal="center" vertical="center" textRotation="90"/>
    </xf>
    <xf numFmtId="164" fontId="13" fillId="3" borderId="4" xfId="1" applyFont="1" applyFill="1" applyBorder="1" applyAlignment="1">
      <alignment horizontal="left" wrapText="1"/>
    </xf>
    <xf numFmtId="164" fontId="13" fillId="0" borderId="4" xfId="1" applyFont="1" applyBorder="1" applyAlignment="1">
      <alignment horizontal="left"/>
    </xf>
    <xf numFmtId="164" fontId="16" fillId="0" borderId="0" xfId="1" applyFont="1" applyAlignment="1">
      <alignment horizontal="left"/>
    </xf>
    <xf numFmtId="164" fontId="16" fillId="0" borderId="4" xfId="1" applyFont="1" applyBorder="1" applyAlignment="1">
      <alignment horizontal="left"/>
    </xf>
    <xf numFmtId="164" fontId="13" fillId="0" borderId="8" xfId="1" applyFont="1" applyBorder="1" applyAlignment="1">
      <alignment horizontal="left" wrapText="1"/>
    </xf>
    <xf numFmtId="164" fontId="13" fillId="8" borderId="4" xfId="1" applyFont="1" applyFill="1" applyBorder="1" applyAlignment="1">
      <alignment horizontal="left" wrapText="1"/>
    </xf>
    <xf numFmtId="49" fontId="16" fillId="8" borderId="1" xfId="1" applyNumberFormat="1" applyFont="1" applyFill="1" applyBorder="1" applyAlignment="1">
      <alignment horizontal="center"/>
    </xf>
    <xf numFmtId="164" fontId="13" fillId="8" borderId="4" xfId="1" applyFont="1" applyFill="1" applyBorder="1" applyAlignment="1">
      <alignment horizontal="right" wrapText="1"/>
    </xf>
    <xf numFmtId="164" fontId="13" fillId="0" borderId="2" xfId="1" applyFont="1" applyBorder="1" applyAlignment="1">
      <alignment horizontal="left"/>
    </xf>
    <xf numFmtId="49" fontId="16" fillId="9" borderId="13" xfId="1" applyNumberFormat="1" applyFont="1" applyFill="1" applyBorder="1" applyAlignment="1">
      <alignment horizontal="center"/>
    </xf>
    <xf numFmtId="164" fontId="13" fillId="0" borderId="4" xfId="1" applyFont="1" applyBorder="1" applyAlignment="1">
      <alignment horizontal="left" wrapText="1"/>
    </xf>
    <xf numFmtId="164" fontId="13" fillId="0" borderId="4" xfId="1" applyFont="1" applyBorder="1" applyAlignment="1">
      <alignment wrapText="1"/>
    </xf>
    <xf numFmtId="164" fontId="13" fillId="0" borderId="4" xfId="1" applyFont="1" applyBorder="1" applyAlignment="1">
      <alignment horizontal="left" vertical="center" wrapText="1"/>
    </xf>
    <xf numFmtId="164" fontId="13" fillId="8" borderId="5" xfId="1" applyFont="1" applyFill="1" applyBorder="1" applyAlignment="1">
      <alignment wrapText="1"/>
    </xf>
    <xf numFmtId="49" fontId="16" fillId="9" borderId="1" xfId="1" applyNumberFormat="1" applyFont="1" applyFill="1" applyBorder="1" applyAlignment="1">
      <alignment horizontal="center"/>
    </xf>
    <xf numFmtId="164" fontId="16" fillId="6" borderId="4" xfId="1" applyFont="1" applyFill="1" applyBorder="1" applyAlignment="1">
      <alignment horizontal="center" vertical="center" wrapText="1"/>
    </xf>
    <xf numFmtId="0" fontId="0" fillId="7" borderId="6" xfId="0" applyFill="1" applyBorder="1"/>
    <xf numFmtId="164" fontId="13" fillId="8" borderId="4" xfId="1" applyFont="1" applyFill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4" xfId="1" applyFont="1" applyBorder="1"/>
    <xf numFmtId="0" fontId="0" fillId="6" borderId="1" xfId="0" applyFill="1" applyBorder="1"/>
    <xf numFmtId="164" fontId="24" fillId="3" borderId="4" xfId="1" applyFont="1" applyFill="1" applyBorder="1" applyAlignment="1">
      <alignment horizontal="right"/>
    </xf>
    <xf numFmtId="164" fontId="13" fillId="0" borderId="8" xfId="1" applyFont="1" applyBorder="1" applyAlignment="1">
      <alignment horizontal="left"/>
    </xf>
    <xf numFmtId="164" fontId="13" fillId="0" borderId="3" xfId="1" applyFont="1" applyBorder="1" applyAlignment="1">
      <alignment horizontal="left"/>
    </xf>
    <xf numFmtId="164" fontId="16" fillId="5" borderId="5" xfId="1" applyFont="1" applyFill="1" applyBorder="1" applyAlignment="1">
      <alignment horizontal="center" wrapText="1"/>
    </xf>
    <xf numFmtId="0" fontId="0" fillId="5" borderId="13" xfId="0" applyFill="1" applyBorder="1"/>
    <xf numFmtId="164" fontId="13" fillId="0" borderId="3" xfId="1" applyFont="1" applyBorder="1" applyAlignment="1">
      <alignment horizontal="left" wrapText="1"/>
    </xf>
    <xf numFmtId="164" fontId="16" fillId="11" borderId="16" xfId="1" applyFont="1" applyFill="1" applyBorder="1" applyAlignment="1">
      <alignment horizontal="left" wrapText="1"/>
    </xf>
    <xf numFmtId="164" fontId="16" fillId="0" borderId="4" xfId="1" applyFont="1" applyBorder="1" applyAlignment="1">
      <alignment horizontal="left" wrapText="1"/>
    </xf>
    <xf numFmtId="164" fontId="16" fillId="5" borderId="4" xfId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64" fontId="13" fillId="0" borderId="1" xfId="1" applyFont="1" applyBorder="1" applyAlignment="1">
      <alignment horizontal="center" vertical="center" wrapText="1"/>
    </xf>
    <xf numFmtId="164" fontId="13" fillId="0" borderId="6" xfId="1" applyFont="1" applyBorder="1" applyAlignment="1">
      <alignment horizontal="center" vertical="center"/>
    </xf>
    <xf numFmtId="164" fontId="13" fillId="0" borderId="13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5" fillId="0" borderId="13" xfId="1" applyFont="1" applyBorder="1" applyAlignment="1">
      <alignment horizontal="center" vertical="center"/>
    </xf>
    <xf numFmtId="164" fontId="13" fillId="0" borderId="8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2" xfId="1" applyFont="1" applyBorder="1" applyAlignment="1">
      <alignment horizontal="center"/>
    </xf>
    <xf numFmtId="164" fontId="13" fillId="0" borderId="6" xfId="1" applyFont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6" fillId="0" borderId="1" xfId="1" applyFont="1" applyBorder="1" applyAlignment="1">
      <alignment horizontal="center" vertical="center" textRotation="90"/>
    </xf>
    <xf numFmtId="164" fontId="13" fillId="0" borderId="8" xfId="1" applyFont="1" applyBorder="1" applyAlignment="1">
      <alignment horizontal="center" vertical="center" wrapText="1"/>
    </xf>
    <xf numFmtId="164" fontId="16" fillId="0" borderId="1" xfId="1" applyFont="1" applyBorder="1" applyAlignment="1">
      <alignment horizontal="center" vertical="center" wrapText="1"/>
    </xf>
    <xf numFmtId="164" fontId="16" fillId="0" borderId="9" xfId="1" applyFont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6" fillId="0" borderId="6" xfId="1" applyFont="1" applyBorder="1" applyAlignment="1">
      <alignment horizontal="center" vertical="center" textRotation="90"/>
    </xf>
    <xf numFmtId="164" fontId="16" fillId="0" borderId="7" xfId="1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164" fontId="16" fillId="0" borderId="1" xfId="1" applyFont="1" applyBorder="1" applyAlignment="1">
      <alignment horizontal="center" wrapText="1"/>
    </xf>
    <xf numFmtId="164" fontId="16" fillId="0" borderId="3" xfId="1" applyFont="1" applyBorder="1" applyAlignment="1">
      <alignment horizontal="center" vertical="center" textRotation="90" wrapText="1"/>
    </xf>
    <xf numFmtId="164" fontId="17" fillId="0" borderId="1" xfId="1" applyFont="1" applyBorder="1" applyAlignment="1">
      <alignment horizontal="center" vertical="center" textRotation="90" wrapText="1"/>
    </xf>
    <xf numFmtId="164" fontId="16" fillId="0" borderId="1" xfId="1" applyFont="1" applyBorder="1" applyAlignment="1">
      <alignment horizontal="center" vertical="center" textRotation="90" wrapText="1"/>
    </xf>
    <xf numFmtId="164" fontId="13" fillId="3" borderId="4" xfId="1" applyFont="1" applyFill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9" fillId="0" borderId="3" xfId="1" applyFont="1" applyBorder="1" applyAlignment="1">
      <alignment horizontal="center"/>
    </xf>
    <xf numFmtId="164" fontId="19" fillId="0" borderId="1" xfId="1" applyFont="1" applyBorder="1" applyAlignment="1">
      <alignment horizontal="center"/>
    </xf>
    <xf numFmtId="165" fontId="19" fillId="0" borderId="1" xfId="1" applyNumberFormat="1" applyFont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3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2" xfId="1" applyFont="1" applyBorder="1" applyAlignment="1">
      <alignment horizontal="center" vertical="center" wrapText="1"/>
    </xf>
    <xf numFmtId="164" fontId="32" fillId="0" borderId="1" xfId="1" applyFont="1" applyBorder="1" applyAlignment="1">
      <alignment horizontal="left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left" vertical="top" wrapText="1"/>
    </xf>
    <xf numFmtId="164" fontId="31" fillId="0" borderId="1" xfId="1" applyFont="1" applyBorder="1" applyAlignment="1">
      <alignment horizontal="center"/>
    </xf>
    <xf numFmtId="164" fontId="32" fillId="3" borderId="1" xfId="1" applyFont="1" applyFill="1" applyBorder="1" applyAlignment="1">
      <alignment horizontal="left"/>
    </xf>
    <xf numFmtId="164" fontId="32" fillId="3" borderId="1" xfId="1" applyFont="1" applyFill="1" applyBorder="1" applyAlignment="1">
      <alignment horizontal="left" vertical="top" wrapText="1"/>
    </xf>
    <xf numFmtId="164" fontId="32" fillId="3" borderId="8" xfId="1" applyFont="1" applyFill="1" applyBorder="1" applyAlignment="1">
      <alignment horizontal="left" vertical="top" wrapText="1"/>
    </xf>
    <xf numFmtId="164" fontId="32" fillId="3" borderId="4" xfId="1" applyFont="1" applyFill="1" applyBorder="1" applyAlignment="1">
      <alignment horizontal="left" vertical="top" wrapText="1"/>
    </xf>
    <xf numFmtId="164" fontId="32" fillId="3" borderId="3" xfId="1" applyFont="1" applyFill="1" applyBorder="1" applyAlignment="1">
      <alignment horizontal="left" vertical="top" wrapText="1"/>
    </xf>
    <xf numFmtId="164" fontId="31" fillId="0" borderId="0" xfId="1" applyFont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4" workbookViewId="0">
      <selection activeCell="H15" sqref="H15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1" ht="15.75" hidden="1" x14ac:dyDescent="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"/>
    </row>
    <row r="3" spans="1:11" ht="18.75" hidden="1" x14ac:dyDescent="0.3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43" t="s">
        <v>3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42" t="s">
        <v>4</v>
      </c>
      <c r="C19" s="242"/>
      <c r="D19" s="242"/>
      <c r="E19" s="242"/>
      <c r="F19" s="242"/>
      <c r="G19" s="242"/>
      <c r="H19" s="242"/>
      <c r="I19" s="242"/>
      <c r="J19" s="242"/>
    </row>
    <row r="20" spans="1:11" ht="18.75" x14ac:dyDescent="0.3">
      <c r="A20" s="238" t="s">
        <v>5</v>
      </c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1" hidden="1" x14ac:dyDescent="0.25">
      <c r="A21" s="237"/>
      <c r="B21" s="237"/>
      <c r="C21" s="237"/>
      <c r="D21" s="237"/>
      <c r="E21" s="237"/>
      <c r="F21" s="237"/>
      <c r="G21" s="237"/>
      <c r="H21" s="237"/>
      <c r="I21" s="237"/>
      <c r="J21" s="237"/>
    </row>
    <row r="22" spans="1:11" hidden="1" x14ac:dyDescent="0.25">
      <c r="A22" s="237"/>
      <c r="B22" s="237"/>
      <c r="C22" s="237"/>
      <c r="D22" s="237"/>
      <c r="E22" s="237"/>
      <c r="F22" s="237"/>
      <c r="G22" s="237"/>
      <c r="H22" s="237"/>
      <c r="I22" s="237"/>
      <c r="J22" s="237"/>
    </row>
    <row r="23" spans="1:11" ht="18.75" x14ac:dyDescent="0.3">
      <c r="B23" s="238" t="s">
        <v>6</v>
      </c>
      <c r="C23" s="238"/>
      <c r="D23" s="238"/>
      <c r="E23" s="238"/>
      <c r="F23" s="238"/>
      <c r="G23" s="238"/>
      <c r="H23" s="238"/>
      <c r="I23" s="238"/>
      <c r="J23" s="238"/>
    </row>
    <row r="24" spans="1:11" ht="18.75" x14ac:dyDescent="0.3">
      <c r="A24" s="238" t="s">
        <v>7</v>
      </c>
      <c r="B24" s="238"/>
      <c r="C24" s="238"/>
      <c r="D24" s="238"/>
      <c r="E24" s="238"/>
      <c r="F24" s="238"/>
      <c r="G24" s="238"/>
      <c r="H24" s="238"/>
      <c r="I24" s="238"/>
      <c r="J24" s="238"/>
      <c r="K24" s="8"/>
    </row>
    <row r="25" spans="1:11" ht="35.25" customHeight="1" x14ac:dyDescent="0.3">
      <c r="A25" s="239" t="s">
        <v>8</v>
      </c>
      <c r="B25" s="239"/>
      <c r="C25" s="239"/>
      <c r="D25" s="239"/>
      <c r="E25" s="239"/>
      <c r="F25" s="239"/>
      <c r="G25" s="239"/>
      <c r="H25" s="239"/>
      <c r="I25" s="239"/>
      <c r="J25" s="239"/>
    </row>
    <row r="26" spans="1:11" ht="21" customHeight="1" x14ac:dyDescent="0.25">
      <c r="A26" s="240" t="s">
        <v>9</v>
      </c>
      <c r="B26" s="240"/>
      <c r="C26" s="240"/>
      <c r="D26" s="240"/>
      <c r="E26" s="240"/>
      <c r="F26" s="240"/>
      <c r="G26" s="240"/>
      <c r="H26" s="240"/>
      <c r="I26" s="240"/>
      <c r="J26" s="240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33" t="s">
        <v>10</v>
      </c>
      <c r="G31" s="233"/>
      <c r="H31" s="233"/>
      <c r="I31" s="233"/>
      <c r="J31" s="233"/>
    </row>
    <row r="32" spans="1:11" ht="23.25" customHeight="1" x14ac:dyDescent="0.3">
      <c r="F32" s="234" t="s">
        <v>11</v>
      </c>
      <c r="G32" s="234"/>
      <c r="H32" s="234"/>
      <c r="I32" s="234"/>
      <c r="J32" s="234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3.25" customHeight="1" x14ac:dyDescent="0.3">
      <c r="F34" s="235" t="s">
        <v>14</v>
      </c>
      <c r="G34" s="235"/>
      <c r="H34" s="235"/>
      <c r="I34" s="235"/>
      <c r="J34" s="235"/>
    </row>
    <row r="35" spans="2:10" ht="41.25" customHeight="1" x14ac:dyDescent="0.3">
      <c r="B35" s="10"/>
      <c r="F35" s="236" t="s">
        <v>213</v>
      </c>
      <c r="G35" s="236"/>
      <c r="H35" s="236"/>
      <c r="I35" s="236"/>
      <c r="J35" s="236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11"/>
  <sheetViews>
    <sheetView topLeftCell="A79" zoomScaleNormal="100" workbookViewId="0">
      <selection activeCell="BQ105" sqref="BQ105:BQ110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3.625" style="12" customWidth="1"/>
    <col min="11" max="12" width="1.875" style="13" customWidth="1"/>
    <col min="13" max="14" width="2" style="13" customWidth="1"/>
    <col min="15" max="15" width="2.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3" customWidth="1"/>
    <col min="21" max="21" width="3.375" style="15" customWidth="1"/>
    <col min="22" max="22" width="3.375" style="13" customWidth="1"/>
    <col min="23" max="23" width="3.75" style="13" customWidth="1"/>
    <col min="24" max="27" width="3.375" style="13" customWidth="1"/>
    <col min="28" max="28" width="3.875" style="13" customWidth="1"/>
    <col min="29" max="29" width="5" style="13" customWidth="1"/>
    <col min="30" max="30" width="3.5" style="15" customWidth="1"/>
    <col min="31" max="31" width="3" style="13" customWidth="1"/>
    <col min="32" max="33" width="2.625" style="13" customWidth="1"/>
    <col min="34" max="34" width="4.25" style="13" customWidth="1"/>
    <col min="35" max="35" width="3.375" style="15" customWidth="1"/>
    <col min="36" max="38" width="2.625" style="13" customWidth="1"/>
    <col min="39" max="39" width="4.25" style="207" customWidth="1"/>
    <col min="40" max="40" width="3.25" style="15" customWidth="1"/>
    <col min="41" max="43" width="2.625" style="13" customWidth="1"/>
    <col min="44" max="44" width="5" style="13" customWidth="1"/>
    <col min="45" max="45" width="3.625" style="15" customWidth="1"/>
    <col min="46" max="48" width="2.625" style="13" customWidth="1"/>
    <col min="49" max="49" width="5" style="13" customWidth="1"/>
    <col min="50" max="50" width="3.5" style="15" customWidth="1"/>
    <col min="51" max="53" width="2.625" style="13" customWidth="1"/>
    <col min="54" max="54" width="4.25" style="13" customWidth="1"/>
    <col min="55" max="55" width="3.5" style="15" customWidth="1"/>
    <col min="56" max="58" width="2.625" style="13" customWidth="1"/>
    <col min="59" max="59" width="5.125" style="13" customWidth="1"/>
    <col min="60" max="60" width="3.25" style="15" customWidth="1"/>
    <col min="61" max="63" width="2.625" style="13" customWidth="1"/>
    <col min="64" max="64" width="5.125" style="13" customWidth="1"/>
    <col min="65" max="65" width="3.25" style="15" customWidth="1"/>
    <col min="66" max="68" width="2.625" style="13" customWidth="1"/>
    <col min="69" max="69" width="3.875" style="12" customWidth="1"/>
    <col min="70" max="70" width="2.125" style="12" customWidth="1"/>
    <col min="71" max="71" width="3.5" style="12" customWidth="1"/>
    <col min="72" max="80" width="1.625" style="12" customWidth="1"/>
    <col min="81" max="296" width="8.5" style="12" customWidth="1"/>
    <col min="297" max="297" width="8.25" style="12" customWidth="1"/>
    <col min="298" max="304" width="3.875" style="12" customWidth="1"/>
    <col min="305" max="305" width="7.375" style="12" customWidth="1"/>
    <col min="306" max="306" width="10.5" style="12" customWidth="1"/>
    <col min="307" max="311" width="2" style="12" customWidth="1"/>
    <col min="312" max="312" width="10.75" style="12" hidden="1" customWidth="1"/>
    <col min="313" max="313" width="4.375" style="12" customWidth="1"/>
    <col min="314" max="314" width="3.625" style="12" customWidth="1"/>
    <col min="315" max="315" width="10.75" style="12" hidden="1" customWidth="1"/>
    <col min="316" max="316" width="4.5" style="12" customWidth="1"/>
    <col min="317" max="318" width="4.75" style="12" customWidth="1"/>
    <col min="319" max="323" width="6.25" style="12" customWidth="1"/>
    <col min="324" max="324" width="10.75" style="12" hidden="1" customWidth="1"/>
    <col min="325" max="325" width="4.5" style="12" customWidth="1"/>
    <col min="326" max="333" width="3.875" style="12" customWidth="1"/>
    <col min="334" max="552" width="8.5" style="12" customWidth="1"/>
    <col min="553" max="553" width="8.25" style="12" customWidth="1"/>
    <col min="554" max="560" width="3.875" style="12" customWidth="1"/>
    <col min="561" max="561" width="7.375" style="12" customWidth="1"/>
    <col min="562" max="562" width="10.5" style="12" customWidth="1"/>
    <col min="563" max="567" width="2" style="12" customWidth="1"/>
    <col min="568" max="568" width="10.75" style="12" hidden="1" customWidth="1"/>
    <col min="569" max="569" width="4.375" style="12" customWidth="1"/>
    <col min="570" max="570" width="3.625" style="12" customWidth="1"/>
    <col min="571" max="571" width="10.75" style="12" hidden="1" customWidth="1"/>
    <col min="572" max="572" width="4.5" style="12" customWidth="1"/>
    <col min="573" max="574" width="4.75" style="12" customWidth="1"/>
    <col min="575" max="579" width="6.25" style="12" customWidth="1"/>
    <col min="580" max="580" width="10.75" style="12" hidden="1" customWidth="1"/>
    <col min="581" max="581" width="4.5" style="12" customWidth="1"/>
    <col min="582" max="589" width="3.875" style="12" customWidth="1"/>
    <col min="590" max="808" width="8.5" style="12" customWidth="1"/>
    <col min="809" max="809" width="8.25" style="12" customWidth="1"/>
    <col min="810" max="816" width="3.875" style="12" customWidth="1"/>
    <col min="817" max="817" width="7.375" style="12" customWidth="1"/>
    <col min="818" max="818" width="10.5" style="12" customWidth="1"/>
    <col min="819" max="823" width="2" style="12" customWidth="1"/>
    <col min="824" max="824" width="10.75" style="12" hidden="1" customWidth="1"/>
    <col min="825" max="825" width="4.375" style="12" customWidth="1"/>
    <col min="826" max="826" width="3.625" style="12" customWidth="1"/>
    <col min="827" max="827" width="10.75" style="12" hidden="1" customWidth="1"/>
    <col min="828" max="828" width="4.5" style="12" customWidth="1"/>
    <col min="829" max="830" width="4.75" style="12" customWidth="1"/>
    <col min="831" max="835" width="6.25" style="12" customWidth="1"/>
    <col min="836" max="836" width="10.75" style="12" hidden="1" customWidth="1"/>
    <col min="837" max="837" width="4.5" style="12" customWidth="1"/>
    <col min="838" max="845" width="3.875" style="12" customWidth="1"/>
    <col min="846" max="1023" width="8.5" style="12" customWidth="1"/>
  </cols>
  <sheetData>
    <row r="1" spans="1:69" ht="13.5" customHeight="1" x14ac:dyDescent="0.2">
      <c r="AM1" s="13"/>
    </row>
    <row r="2" spans="1:69" s="12" customFormat="1" ht="15" customHeight="1" x14ac:dyDescent="0.2">
      <c r="A2" s="260" t="s">
        <v>15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17"/>
      <c r="AY2" s="16"/>
      <c r="AZ2" s="16"/>
      <c r="BA2" s="16"/>
      <c r="BC2" s="18"/>
      <c r="BH2" s="17"/>
      <c r="BI2" s="16"/>
      <c r="BJ2" s="16"/>
      <c r="BK2" s="16"/>
      <c r="BM2" s="18"/>
    </row>
    <row r="3" spans="1:69" s="19" customFormat="1" ht="16.5" customHeight="1" x14ac:dyDescent="0.2">
      <c r="A3" s="309" t="s">
        <v>16</v>
      </c>
      <c r="B3" s="303" t="s">
        <v>17</v>
      </c>
      <c r="C3" s="303"/>
      <c r="D3" s="303"/>
      <c r="E3" s="303"/>
      <c r="F3" s="303"/>
      <c r="G3" s="303" t="s">
        <v>18</v>
      </c>
      <c r="H3" s="303"/>
      <c r="I3" s="303"/>
      <c r="J3" s="303" t="s">
        <v>19</v>
      </c>
      <c r="K3" s="303"/>
      <c r="L3" s="303"/>
      <c r="M3" s="303"/>
      <c r="N3" s="303"/>
      <c r="O3" s="303" t="s">
        <v>20</v>
      </c>
      <c r="P3" s="303"/>
      <c r="Q3" s="303"/>
      <c r="R3" s="303"/>
      <c r="S3" s="303"/>
      <c r="T3" s="325" t="s">
        <v>21</v>
      </c>
      <c r="U3" s="325"/>
      <c r="V3" s="325"/>
      <c r="W3" s="325"/>
      <c r="X3" s="303" t="s">
        <v>22</v>
      </c>
      <c r="Y3" s="303"/>
      <c r="Z3" s="303"/>
      <c r="AA3" s="303"/>
      <c r="AB3" s="303"/>
      <c r="AC3" s="303"/>
      <c r="AD3" s="303"/>
      <c r="AE3" s="303"/>
      <c r="AF3" s="303"/>
      <c r="AG3" s="303"/>
      <c r="AH3" s="303" t="s">
        <v>23</v>
      </c>
      <c r="AI3" s="303"/>
      <c r="AJ3" s="303"/>
      <c r="AK3" s="303"/>
      <c r="AL3" s="303"/>
      <c r="AM3" s="303"/>
      <c r="AN3" s="303"/>
      <c r="AO3" s="303"/>
      <c r="AP3" s="303"/>
      <c r="AQ3" s="303"/>
      <c r="AR3" s="303" t="s">
        <v>24</v>
      </c>
      <c r="AS3" s="303"/>
      <c r="AT3" s="303"/>
      <c r="AU3" s="303"/>
      <c r="AV3" s="303"/>
      <c r="AW3" s="303"/>
      <c r="AX3" s="17"/>
      <c r="AY3" s="16"/>
      <c r="AZ3" s="16"/>
      <c r="BA3" s="16"/>
      <c r="BB3" s="12"/>
      <c r="BC3" s="18"/>
      <c r="BD3" s="12"/>
      <c r="BE3" s="12"/>
      <c r="BF3" s="12"/>
      <c r="BG3" s="12"/>
      <c r="BH3" s="17"/>
      <c r="BI3" s="16"/>
      <c r="BJ3" s="16"/>
      <c r="BK3" s="16"/>
      <c r="BL3" s="12"/>
      <c r="BM3" s="18"/>
      <c r="BN3" s="12"/>
      <c r="BO3" s="12"/>
      <c r="BP3" s="12"/>
      <c r="BQ3" s="12"/>
    </row>
    <row r="4" spans="1:69" s="19" customFormat="1" ht="18" customHeight="1" x14ac:dyDescent="0.2">
      <c r="A4" s="309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25"/>
      <c r="U4" s="325"/>
      <c r="V4" s="325"/>
      <c r="W4" s="325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17"/>
      <c r="AY4" s="16"/>
      <c r="AZ4" s="16"/>
      <c r="BA4" s="16"/>
      <c r="BB4" s="12"/>
      <c r="BC4" s="18"/>
      <c r="BD4" s="12"/>
      <c r="BE4" s="12"/>
      <c r="BF4" s="12"/>
      <c r="BG4" s="12"/>
      <c r="BH4" s="17"/>
      <c r="BI4" s="16"/>
      <c r="BJ4" s="16"/>
      <c r="BK4" s="16"/>
      <c r="BL4" s="12"/>
      <c r="BM4" s="18"/>
      <c r="BN4" s="12"/>
      <c r="BO4" s="12"/>
      <c r="BP4" s="12"/>
      <c r="BQ4" s="12"/>
    </row>
    <row r="5" spans="1:69" s="12" customFormat="1" ht="10.5" customHeight="1" x14ac:dyDescent="0.2">
      <c r="A5" s="20">
        <v>1</v>
      </c>
      <c r="B5" s="323">
        <v>2</v>
      </c>
      <c r="C5" s="323"/>
      <c r="D5" s="323"/>
      <c r="E5" s="323"/>
      <c r="F5" s="323"/>
      <c r="G5" s="322">
        <v>3</v>
      </c>
      <c r="H5" s="322"/>
      <c r="I5" s="322"/>
      <c r="J5" s="322">
        <v>4</v>
      </c>
      <c r="K5" s="322"/>
      <c r="L5" s="322"/>
      <c r="M5" s="322"/>
      <c r="N5" s="322"/>
      <c r="O5" s="322">
        <v>5</v>
      </c>
      <c r="P5" s="322"/>
      <c r="Q5" s="322"/>
      <c r="R5" s="322"/>
      <c r="S5" s="322"/>
      <c r="T5" s="324">
        <v>6</v>
      </c>
      <c r="U5" s="324"/>
      <c r="V5" s="324"/>
      <c r="W5" s="324"/>
      <c r="X5" s="322">
        <v>7</v>
      </c>
      <c r="Y5" s="322"/>
      <c r="Z5" s="322"/>
      <c r="AA5" s="322"/>
      <c r="AB5" s="322"/>
      <c r="AC5" s="322"/>
      <c r="AD5" s="322"/>
      <c r="AE5" s="322"/>
      <c r="AF5" s="322"/>
      <c r="AG5" s="322"/>
      <c r="AH5" s="322">
        <v>8</v>
      </c>
      <c r="AI5" s="322"/>
      <c r="AJ5" s="322"/>
      <c r="AK5" s="322"/>
      <c r="AL5" s="322"/>
      <c r="AM5" s="322"/>
      <c r="AN5" s="322"/>
      <c r="AO5" s="322"/>
      <c r="AP5" s="322"/>
      <c r="AQ5" s="322"/>
      <c r="AR5" s="322">
        <v>9</v>
      </c>
      <c r="AS5" s="322"/>
      <c r="AT5" s="322"/>
      <c r="AU5" s="322"/>
      <c r="AV5" s="322"/>
      <c r="AW5" s="322"/>
      <c r="AX5" s="17"/>
      <c r="AY5" s="16"/>
      <c r="AZ5" s="16"/>
      <c r="BA5" s="16"/>
      <c r="BC5" s="18"/>
      <c r="BH5" s="17"/>
      <c r="BI5" s="16"/>
      <c r="BJ5" s="16"/>
      <c r="BK5" s="16"/>
      <c r="BM5" s="18"/>
    </row>
    <row r="6" spans="1:69" s="12" customFormat="1" ht="10.5" customHeight="1" x14ac:dyDescent="0.2">
      <c r="A6" s="24" t="s">
        <v>25</v>
      </c>
      <c r="B6" s="314">
        <f>(AC105+AH105)/36</f>
        <v>39</v>
      </c>
      <c r="C6" s="314"/>
      <c r="D6" s="314"/>
      <c r="E6" s="314"/>
      <c r="F6" s="314"/>
      <c r="G6" s="314">
        <f>(AC106+AH106)/36</f>
        <v>0</v>
      </c>
      <c r="H6" s="314"/>
      <c r="I6" s="314"/>
      <c r="J6" s="314">
        <f>(AC107+AH107)/36</f>
        <v>0</v>
      </c>
      <c r="K6" s="314"/>
      <c r="L6" s="314"/>
      <c r="M6" s="314"/>
      <c r="N6" s="314"/>
      <c r="O6" s="319">
        <f>(AC108+AH108)/36</f>
        <v>0.58333333333333337</v>
      </c>
      <c r="P6" s="319"/>
      <c r="Q6" s="319"/>
      <c r="R6" s="319"/>
      <c r="S6" s="319"/>
      <c r="T6" s="320">
        <f>(AC109+AH109)/36</f>
        <v>1.4166666666666667</v>
      </c>
      <c r="U6" s="320"/>
      <c r="V6" s="320"/>
      <c r="W6" s="320"/>
      <c r="X6" s="314">
        <f>(AC110+AH110)/36</f>
        <v>0</v>
      </c>
      <c r="Y6" s="314"/>
      <c r="Z6" s="314"/>
      <c r="AA6" s="314"/>
      <c r="AB6" s="314"/>
      <c r="AC6" s="314"/>
      <c r="AD6" s="314"/>
      <c r="AE6" s="314"/>
      <c r="AF6" s="314"/>
      <c r="AG6" s="314"/>
      <c r="AH6" s="321">
        <v>11</v>
      </c>
      <c r="AI6" s="321"/>
      <c r="AJ6" s="321"/>
      <c r="AK6" s="321"/>
      <c r="AL6" s="321"/>
      <c r="AM6" s="321"/>
      <c r="AN6" s="321"/>
      <c r="AO6" s="321"/>
      <c r="AP6" s="321"/>
      <c r="AQ6" s="321"/>
      <c r="AR6" s="314">
        <f>SUM(B6:AM6)</f>
        <v>52</v>
      </c>
      <c r="AS6" s="314"/>
      <c r="AT6" s="314"/>
      <c r="AU6" s="314"/>
      <c r="AV6" s="314"/>
      <c r="AW6" s="314"/>
      <c r="AX6" s="17"/>
      <c r="AY6" s="16"/>
      <c r="AZ6" s="16"/>
      <c r="BA6" s="16"/>
      <c r="BC6" s="18"/>
      <c r="BH6" s="17"/>
      <c r="BI6" s="16"/>
      <c r="BJ6" s="16"/>
      <c r="BK6" s="16"/>
      <c r="BM6" s="18"/>
    </row>
    <row r="7" spans="1:69" s="12" customFormat="1" ht="10.5" customHeight="1" x14ac:dyDescent="0.2">
      <c r="A7" s="24" t="s">
        <v>26</v>
      </c>
      <c r="B7" s="314">
        <f>(AM105+AR105)/36</f>
        <v>37.5</v>
      </c>
      <c r="C7" s="314"/>
      <c r="D7" s="314"/>
      <c r="E7" s="314"/>
      <c r="F7" s="314"/>
      <c r="G7" s="314">
        <f>(AM106+AR106)/36</f>
        <v>2</v>
      </c>
      <c r="H7" s="314"/>
      <c r="I7" s="314"/>
      <c r="J7" s="314">
        <f>(AM107+AR107)/36</f>
        <v>0</v>
      </c>
      <c r="K7" s="314"/>
      <c r="L7" s="314"/>
      <c r="M7" s="314"/>
      <c r="N7" s="314"/>
      <c r="O7" s="319">
        <f>(AM108+AR108)/36</f>
        <v>0.83333333333333337</v>
      </c>
      <c r="P7" s="319"/>
      <c r="Q7" s="319"/>
      <c r="R7" s="319"/>
      <c r="S7" s="319"/>
      <c r="T7" s="320">
        <f>(AM109+AR109)/36</f>
        <v>1.1666666666666667</v>
      </c>
      <c r="U7" s="320"/>
      <c r="V7" s="320"/>
      <c r="W7" s="320"/>
      <c r="X7" s="314">
        <f>(AM110+AR110)/36</f>
        <v>0</v>
      </c>
      <c r="Y7" s="314"/>
      <c r="Z7" s="314"/>
      <c r="AA7" s="314"/>
      <c r="AB7" s="314"/>
      <c r="AC7" s="314"/>
      <c r="AD7" s="314"/>
      <c r="AE7" s="314"/>
      <c r="AF7" s="314"/>
      <c r="AG7" s="314"/>
      <c r="AH7" s="321">
        <v>10.5</v>
      </c>
      <c r="AI7" s="321"/>
      <c r="AJ7" s="321"/>
      <c r="AK7" s="321"/>
      <c r="AL7" s="321"/>
      <c r="AM7" s="321"/>
      <c r="AN7" s="321"/>
      <c r="AO7" s="321"/>
      <c r="AP7" s="321"/>
      <c r="AQ7" s="321"/>
      <c r="AR7" s="314">
        <f>SUM(B7:AM7)</f>
        <v>52</v>
      </c>
      <c r="AS7" s="314"/>
      <c r="AT7" s="314"/>
      <c r="AU7" s="314"/>
      <c r="AV7" s="314"/>
      <c r="AW7" s="314"/>
      <c r="AX7" s="17"/>
      <c r="AY7" s="16"/>
      <c r="AZ7" s="16"/>
      <c r="BA7" s="16"/>
      <c r="BC7" s="18"/>
      <c r="BH7" s="17"/>
      <c r="BI7" s="16"/>
      <c r="BJ7" s="16"/>
      <c r="BK7" s="16"/>
      <c r="BM7" s="18"/>
    </row>
    <row r="8" spans="1:69" s="12" customFormat="1" ht="10.5" customHeight="1" x14ac:dyDescent="0.2">
      <c r="A8" s="24" t="s">
        <v>27</v>
      </c>
      <c r="B8" s="314">
        <f>(AW105+BB105)/36</f>
        <v>26.5</v>
      </c>
      <c r="C8" s="314"/>
      <c r="D8" s="314"/>
      <c r="E8" s="314"/>
      <c r="F8" s="314"/>
      <c r="G8" s="314">
        <f>(AW106+BB106)/36</f>
        <v>6</v>
      </c>
      <c r="H8" s="314"/>
      <c r="I8" s="314"/>
      <c r="J8" s="314">
        <f>(AW107+BB107)/36</f>
        <v>7</v>
      </c>
      <c r="K8" s="314"/>
      <c r="L8" s="314"/>
      <c r="M8" s="314"/>
      <c r="N8" s="314"/>
      <c r="O8" s="319">
        <f>(AW108+BB108)/36</f>
        <v>1</v>
      </c>
      <c r="P8" s="319"/>
      <c r="Q8" s="319"/>
      <c r="R8" s="319"/>
      <c r="S8" s="319"/>
      <c r="T8" s="320">
        <f>(AW109+BB109)/36</f>
        <v>1</v>
      </c>
      <c r="U8" s="320"/>
      <c r="V8" s="320"/>
      <c r="W8" s="320"/>
      <c r="X8" s="314">
        <f>(AW110+BB110)/36</f>
        <v>0</v>
      </c>
      <c r="Y8" s="314"/>
      <c r="Z8" s="314"/>
      <c r="AA8" s="314"/>
      <c r="AB8" s="314"/>
      <c r="AC8" s="314"/>
      <c r="AD8" s="314"/>
      <c r="AE8" s="314"/>
      <c r="AF8" s="314"/>
      <c r="AG8" s="314"/>
      <c r="AH8" s="321">
        <v>10.5</v>
      </c>
      <c r="AI8" s="321"/>
      <c r="AJ8" s="321"/>
      <c r="AK8" s="321"/>
      <c r="AL8" s="321"/>
      <c r="AM8" s="321"/>
      <c r="AN8" s="321"/>
      <c r="AO8" s="321"/>
      <c r="AP8" s="321"/>
      <c r="AQ8" s="321"/>
      <c r="AR8" s="314">
        <f>SUM(B8:AM8)</f>
        <v>52</v>
      </c>
      <c r="AS8" s="314"/>
      <c r="AT8" s="314"/>
      <c r="AU8" s="314"/>
      <c r="AV8" s="314"/>
      <c r="AW8" s="314"/>
      <c r="AX8" s="17"/>
      <c r="AY8" s="16"/>
      <c r="AZ8" s="16"/>
      <c r="BA8" s="16"/>
      <c r="BC8" s="18"/>
      <c r="BH8" s="17"/>
      <c r="BI8" s="16"/>
      <c r="BJ8" s="16"/>
      <c r="BK8" s="16"/>
      <c r="BM8" s="18"/>
    </row>
    <row r="9" spans="1:69" s="12" customFormat="1" ht="11.25" customHeight="1" x14ac:dyDescent="0.2">
      <c r="A9" s="24" t="s">
        <v>28</v>
      </c>
      <c r="B9" s="314">
        <f>(BG105+BL105)/36</f>
        <v>20</v>
      </c>
      <c r="C9" s="314"/>
      <c r="D9" s="314"/>
      <c r="E9" s="314"/>
      <c r="F9" s="314"/>
      <c r="G9" s="314">
        <f>(BG106+BL106)/36</f>
        <v>3</v>
      </c>
      <c r="H9" s="314"/>
      <c r="I9" s="314"/>
      <c r="J9" s="314">
        <f>(BG107+BL107)/36</f>
        <v>11</v>
      </c>
      <c r="K9" s="314"/>
      <c r="L9" s="314"/>
      <c r="M9" s="314"/>
      <c r="N9" s="314"/>
      <c r="O9" s="319">
        <f>(BG108+BL108)/36</f>
        <v>1</v>
      </c>
      <c r="P9" s="319"/>
      <c r="Q9" s="319"/>
      <c r="R9" s="319"/>
      <c r="S9" s="319"/>
      <c r="T9" s="320">
        <f>(BG109+BL109)/36</f>
        <v>0</v>
      </c>
      <c r="U9" s="320"/>
      <c r="V9" s="320"/>
      <c r="W9" s="320"/>
      <c r="X9" s="314">
        <f>(BG110+BL110)/36</f>
        <v>6</v>
      </c>
      <c r="Y9" s="314"/>
      <c r="Z9" s="314"/>
      <c r="AA9" s="314"/>
      <c r="AB9" s="314"/>
      <c r="AC9" s="314"/>
      <c r="AD9" s="314"/>
      <c r="AE9" s="314"/>
      <c r="AF9" s="314"/>
      <c r="AG9" s="314"/>
      <c r="AH9" s="314">
        <v>2</v>
      </c>
      <c r="AI9" s="314"/>
      <c r="AJ9" s="314"/>
      <c r="AK9" s="314"/>
      <c r="AL9" s="314"/>
      <c r="AM9" s="314"/>
      <c r="AN9" s="314"/>
      <c r="AO9" s="314"/>
      <c r="AP9" s="314"/>
      <c r="AQ9" s="314"/>
      <c r="AR9" s="314">
        <f>SUM(B9:AM9)</f>
        <v>43</v>
      </c>
      <c r="AS9" s="314"/>
      <c r="AT9" s="314"/>
      <c r="AU9" s="314"/>
      <c r="AV9" s="314"/>
      <c r="AW9" s="314"/>
      <c r="AX9" s="17"/>
      <c r="AY9" s="16"/>
      <c r="AZ9" s="16"/>
      <c r="BA9" s="16"/>
      <c r="BC9" s="18"/>
      <c r="BH9" s="17"/>
      <c r="BI9" s="16"/>
      <c r="BJ9" s="16"/>
      <c r="BK9" s="16"/>
      <c r="BM9" s="18"/>
    </row>
    <row r="10" spans="1:69" s="12" customFormat="1" ht="13.5" customHeight="1" x14ac:dyDescent="0.2">
      <c r="A10" s="24" t="s">
        <v>24</v>
      </c>
      <c r="B10" s="315">
        <f>SUM(B6:F9)</f>
        <v>123</v>
      </c>
      <c r="C10" s="315"/>
      <c r="D10" s="315"/>
      <c r="E10" s="315"/>
      <c r="F10" s="315"/>
      <c r="G10" s="316">
        <f>SUM(G6:I9)</f>
        <v>11</v>
      </c>
      <c r="H10" s="316"/>
      <c r="I10" s="316"/>
      <c r="J10" s="316">
        <f>SUM(J6:N9)</f>
        <v>18</v>
      </c>
      <c r="K10" s="316"/>
      <c r="L10" s="316"/>
      <c r="M10" s="316"/>
      <c r="N10" s="316"/>
      <c r="O10" s="317">
        <f>O6+O7+O8+O9</f>
        <v>3.416666666666667</v>
      </c>
      <c r="P10" s="317"/>
      <c r="Q10" s="317"/>
      <c r="R10" s="317"/>
      <c r="S10" s="317"/>
      <c r="T10" s="318">
        <f>T6+T7+T8+T9</f>
        <v>3.5833333333333335</v>
      </c>
      <c r="U10" s="318"/>
      <c r="V10" s="318"/>
      <c r="W10" s="318"/>
      <c r="X10" s="316">
        <f>SUM(X6:AG9)</f>
        <v>6</v>
      </c>
      <c r="Y10" s="316"/>
      <c r="Z10" s="316"/>
      <c r="AA10" s="316"/>
      <c r="AB10" s="316"/>
      <c r="AC10" s="316"/>
      <c r="AD10" s="316"/>
      <c r="AE10" s="316"/>
      <c r="AF10" s="316"/>
      <c r="AG10" s="316"/>
      <c r="AH10" s="316">
        <f>SUM(AH6:AQ9)</f>
        <v>34</v>
      </c>
      <c r="AI10" s="316"/>
      <c r="AJ10" s="316"/>
      <c r="AK10" s="316"/>
      <c r="AL10" s="316"/>
      <c r="AM10" s="316"/>
      <c r="AN10" s="316"/>
      <c r="AO10" s="316"/>
      <c r="AP10" s="316"/>
      <c r="AQ10" s="316"/>
      <c r="AR10" s="316">
        <f>SUM(AR6:AW9)</f>
        <v>199</v>
      </c>
      <c r="AS10" s="316"/>
      <c r="AT10" s="316"/>
      <c r="AU10" s="316"/>
      <c r="AV10" s="316"/>
      <c r="AW10" s="316"/>
      <c r="AX10" s="17"/>
      <c r="AY10" s="16"/>
      <c r="AZ10" s="16"/>
      <c r="BA10" s="16"/>
      <c r="BC10" s="18"/>
      <c r="BH10" s="17"/>
      <c r="BI10" s="16"/>
      <c r="BJ10" s="16"/>
      <c r="BK10" s="16"/>
      <c r="BM10" s="18"/>
    </row>
    <row r="11" spans="1:69" s="12" customFormat="1" ht="12.75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27"/>
      <c r="S11" s="26"/>
      <c r="T11" s="26"/>
      <c r="U11" s="28"/>
      <c r="V11" s="26"/>
      <c r="W11" s="26"/>
      <c r="X11" s="26"/>
      <c r="Y11" s="26"/>
      <c r="Z11" s="26"/>
      <c r="AA11" s="26"/>
      <c r="AB11" s="26"/>
      <c r="AC11" s="26"/>
      <c r="AD11" s="28"/>
      <c r="AE11" s="26"/>
      <c r="AF11" s="26"/>
      <c r="AG11" s="26"/>
      <c r="AH11" s="26"/>
      <c r="AI11" s="28"/>
      <c r="AJ11" s="26"/>
      <c r="AK11" s="26"/>
      <c r="AL11" s="26"/>
      <c r="AM11" s="26"/>
      <c r="AN11" s="28"/>
      <c r="AO11" s="26"/>
      <c r="AP11" s="26"/>
      <c r="AQ11" s="26"/>
      <c r="AR11" s="26"/>
      <c r="AS11" s="28"/>
      <c r="AT11" s="26"/>
      <c r="AU11" s="26"/>
      <c r="AV11" s="26"/>
      <c r="AW11" s="26"/>
      <c r="AX11" s="17"/>
      <c r="AY11" s="16"/>
      <c r="AZ11" s="16"/>
      <c r="BA11" s="16"/>
      <c r="BC11" s="18"/>
      <c r="BH11" s="17"/>
      <c r="BI11" s="16"/>
      <c r="BJ11" s="16"/>
      <c r="BK11" s="16"/>
      <c r="BM11" s="18"/>
    </row>
    <row r="12" spans="1:69" ht="14.25" customHeight="1" x14ac:dyDescent="0.2">
      <c r="AM12" s="13"/>
    </row>
    <row r="13" spans="1:69" x14ac:dyDescent="0.2">
      <c r="A13" s="29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17"/>
      <c r="AT13" s="16"/>
      <c r="AU13" s="16"/>
      <c r="AV13" s="16"/>
      <c r="BL13" s="13" t="s">
        <v>30</v>
      </c>
    </row>
    <row r="14" spans="1:69" ht="21.75" customHeight="1" x14ac:dyDescent="0.2">
      <c r="A14" s="306" t="s">
        <v>31</v>
      </c>
      <c r="B14" s="307" t="s">
        <v>32</v>
      </c>
      <c r="C14" s="307"/>
      <c r="D14" s="307"/>
      <c r="E14" s="307"/>
      <c r="F14" s="307"/>
      <c r="G14" s="307"/>
      <c r="H14" s="307"/>
      <c r="I14" s="307"/>
      <c r="J14" s="307"/>
      <c r="K14" s="306" t="s">
        <v>33</v>
      </c>
      <c r="L14" s="306"/>
      <c r="M14" s="306"/>
      <c r="N14" s="306"/>
      <c r="O14" s="306"/>
      <c r="P14" s="306"/>
      <c r="Q14" s="306"/>
      <c r="R14" s="306"/>
      <c r="S14" s="308" t="s">
        <v>34</v>
      </c>
      <c r="T14" s="308"/>
      <c r="U14" s="308"/>
      <c r="V14" s="308"/>
      <c r="W14" s="308"/>
      <c r="X14" s="308"/>
      <c r="Y14" s="308"/>
      <c r="Z14" s="308"/>
      <c r="AA14" s="308"/>
      <c r="AB14" s="308"/>
      <c r="AC14" s="309" t="s">
        <v>35</v>
      </c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</row>
    <row r="15" spans="1:69" ht="33" customHeight="1" x14ac:dyDescent="0.2">
      <c r="A15" s="306"/>
      <c r="B15" s="307"/>
      <c r="C15" s="307"/>
      <c r="D15" s="307"/>
      <c r="E15" s="307"/>
      <c r="F15" s="307"/>
      <c r="G15" s="307"/>
      <c r="H15" s="307"/>
      <c r="I15" s="307"/>
      <c r="J15" s="307"/>
      <c r="K15" s="306"/>
      <c r="L15" s="306"/>
      <c r="M15" s="306"/>
      <c r="N15" s="306"/>
      <c r="O15" s="306"/>
      <c r="P15" s="306"/>
      <c r="Q15" s="306"/>
      <c r="R15" s="306"/>
      <c r="S15" s="310" t="s">
        <v>36</v>
      </c>
      <c r="T15" s="310" t="s">
        <v>21</v>
      </c>
      <c r="U15" s="311" t="s">
        <v>20</v>
      </c>
      <c r="V15" s="312" t="s">
        <v>37</v>
      </c>
      <c r="W15" s="302" t="s">
        <v>38</v>
      </c>
      <c r="X15" s="302"/>
      <c r="Y15" s="302"/>
      <c r="Z15" s="302"/>
      <c r="AA15" s="302"/>
      <c r="AB15" s="302"/>
      <c r="AC15" s="300" t="s">
        <v>25</v>
      </c>
      <c r="AD15" s="300"/>
      <c r="AE15" s="300"/>
      <c r="AF15" s="300"/>
      <c r="AG15" s="300"/>
      <c r="AH15" s="300"/>
      <c r="AI15" s="300"/>
      <c r="AJ15" s="300"/>
      <c r="AK15" s="300"/>
      <c r="AL15" s="300"/>
      <c r="AM15" s="313" t="s">
        <v>26</v>
      </c>
      <c r="AN15" s="313"/>
      <c r="AO15" s="313"/>
      <c r="AP15" s="313"/>
      <c r="AQ15" s="313"/>
      <c r="AR15" s="313"/>
      <c r="AS15" s="313"/>
      <c r="AT15" s="313"/>
      <c r="AU15" s="313"/>
      <c r="AV15" s="313"/>
      <c r="AW15" s="300" t="s">
        <v>27</v>
      </c>
      <c r="AX15" s="300"/>
      <c r="AY15" s="300"/>
      <c r="AZ15" s="300"/>
      <c r="BA15" s="300"/>
      <c r="BB15" s="300"/>
      <c r="BC15" s="300"/>
      <c r="BD15" s="300"/>
      <c r="BE15" s="300"/>
      <c r="BF15" s="300"/>
      <c r="BG15" s="300" t="s">
        <v>28</v>
      </c>
      <c r="BH15" s="300"/>
      <c r="BI15" s="300"/>
      <c r="BJ15" s="300"/>
      <c r="BK15" s="300"/>
      <c r="BL15" s="300"/>
      <c r="BM15" s="300"/>
      <c r="BN15" s="300"/>
      <c r="BO15" s="300"/>
      <c r="BP15" s="300"/>
    </row>
    <row r="16" spans="1:69" ht="30.75" customHeight="1" x14ac:dyDescent="0.2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306"/>
      <c r="L16" s="306"/>
      <c r="M16" s="306"/>
      <c r="N16" s="306"/>
      <c r="O16" s="306"/>
      <c r="P16" s="306"/>
      <c r="Q16" s="306"/>
      <c r="R16" s="306"/>
      <c r="S16" s="310"/>
      <c r="T16" s="310"/>
      <c r="U16" s="311"/>
      <c r="V16" s="312"/>
      <c r="W16" s="290" t="s">
        <v>39</v>
      </c>
      <c r="X16" s="290"/>
      <c r="Y16" s="290"/>
      <c r="Z16" s="290"/>
      <c r="AA16" s="290"/>
      <c r="AB16" s="297" t="s">
        <v>40</v>
      </c>
      <c r="AC16" s="303" t="s">
        <v>41</v>
      </c>
      <c r="AD16" s="290" t="s">
        <v>42</v>
      </c>
      <c r="AE16" s="290"/>
      <c r="AF16" s="290"/>
      <c r="AG16" s="290"/>
      <c r="AH16" s="303" t="s">
        <v>43</v>
      </c>
      <c r="AI16" s="290" t="s">
        <v>42</v>
      </c>
      <c r="AJ16" s="290"/>
      <c r="AK16" s="290"/>
      <c r="AL16" s="290"/>
      <c r="AM16" s="305" t="s">
        <v>44</v>
      </c>
      <c r="AN16" s="290" t="s">
        <v>42</v>
      </c>
      <c r="AO16" s="290"/>
      <c r="AP16" s="290"/>
      <c r="AQ16" s="290"/>
      <c r="AR16" s="303" t="s">
        <v>45</v>
      </c>
      <c r="AS16" s="290" t="s">
        <v>42</v>
      </c>
      <c r="AT16" s="290"/>
      <c r="AU16" s="290"/>
      <c r="AV16" s="290"/>
      <c r="AW16" s="304" t="s">
        <v>46</v>
      </c>
      <c r="AX16" s="302" t="s">
        <v>42</v>
      </c>
      <c r="AY16" s="302"/>
      <c r="AZ16" s="302"/>
      <c r="BA16" s="302"/>
      <c r="BB16" s="303" t="s">
        <v>47</v>
      </c>
      <c r="BC16" s="290" t="s">
        <v>42</v>
      </c>
      <c r="BD16" s="290"/>
      <c r="BE16" s="290"/>
      <c r="BF16" s="290"/>
      <c r="BG16" s="304" t="s">
        <v>48</v>
      </c>
      <c r="BH16" s="302" t="s">
        <v>42</v>
      </c>
      <c r="BI16" s="302"/>
      <c r="BJ16" s="302"/>
      <c r="BK16" s="302"/>
      <c r="BL16" s="303" t="s">
        <v>49</v>
      </c>
      <c r="BM16" s="290" t="s">
        <v>42</v>
      </c>
      <c r="BN16" s="290"/>
      <c r="BO16" s="290"/>
      <c r="BP16" s="290"/>
    </row>
    <row r="17" spans="1:80" ht="12.75" customHeight="1" x14ac:dyDescent="0.2">
      <c r="A17" s="306"/>
      <c r="B17" s="307"/>
      <c r="C17" s="307"/>
      <c r="D17" s="307"/>
      <c r="E17" s="307"/>
      <c r="F17" s="307"/>
      <c r="G17" s="307"/>
      <c r="H17" s="307"/>
      <c r="I17" s="307"/>
      <c r="J17" s="307"/>
      <c r="K17" s="306"/>
      <c r="L17" s="306"/>
      <c r="M17" s="306"/>
      <c r="N17" s="306"/>
      <c r="O17" s="306"/>
      <c r="P17" s="306"/>
      <c r="Q17" s="306"/>
      <c r="R17" s="306"/>
      <c r="S17" s="310"/>
      <c r="T17" s="310"/>
      <c r="U17" s="311"/>
      <c r="V17" s="312"/>
      <c r="W17" s="301" t="s">
        <v>50</v>
      </c>
      <c r="X17" s="290" t="s">
        <v>42</v>
      </c>
      <c r="Y17" s="290"/>
      <c r="Z17" s="290"/>
      <c r="AA17" s="290"/>
      <c r="AB17" s="297"/>
      <c r="AC17" s="303"/>
      <c r="AD17" s="296" t="s">
        <v>20</v>
      </c>
      <c r="AE17" s="297" t="s">
        <v>51</v>
      </c>
      <c r="AF17" s="297" t="s">
        <v>52</v>
      </c>
      <c r="AG17" s="297" t="s">
        <v>53</v>
      </c>
      <c r="AH17" s="303"/>
      <c r="AI17" s="296" t="s">
        <v>20</v>
      </c>
      <c r="AJ17" s="297" t="s">
        <v>51</v>
      </c>
      <c r="AK17" s="297" t="s">
        <v>52</v>
      </c>
      <c r="AL17" s="297" t="s">
        <v>53</v>
      </c>
      <c r="AM17" s="305"/>
      <c r="AN17" s="296" t="s">
        <v>20</v>
      </c>
      <c r="AO17" s="297" t="s">
        <v>51</v>
      </c>
      <c r="AP17" s="297" t="s">
        <v>52</v>
      </c>
      <c r="AQ17" s="297" t="s">
        <v>53</v>
      </c>
      <c r="AR17" s="303"/>
      <c r="AS17" s="296" t="s">
        <v>20</v>
      </c>
      <c r="AT17" s="297" t="s">
        <v>51</v>
      </c>
      <c r="AU17" s="297" t="s">
        <v>52</v>
      </c>
      <c r="AV17" s="297" t="s">
        <v>53</v>
      </c>
      <c r="AW17" s="304"/>
      <c r="AX17" s="296" t="s">
        <v>20</v>
      </c>
      <c r="AY17" s="297" t="s">
        <v>51</v>
      </c>
      <c r="AZ17" s="297" t="s">
        <v>52</v>
      </c>
      <c r="BA17" s="295" t="s">
        <v>53</v>
      </c>
      <c r="BB17" s="303"/>
      <c r="BC17" s="296" t="s">
        <v>20</v>
      </c>
      <c r="BD17" s="297" t="s">
        <v>51</v>
      </c>
      <c r="BE17" s="297" t="s">
        <v>52</v>
      </c>
      <c r="BF17" s="297" t="s">
        <v>53</v>
      </c>
      <c r="BG17" s="304"/>
      <c r="BH17" s="296" t="s">
        <v>20</v>
      </c>
      <c r="BI17" s="297" t="s">
        <v>51</v>
      </c>
      <c r="BJ17" s="297" t="s">
        <v>52</v>
      </c>
      <c r="BK17" s="295" t="s">
        <v>53</v>
      </c>
      <c r="BL17" s="303"/>
      <c r="BM17" s="296" t="s">
        <v>20</v>
      </c>
      <c r="BN17" s="297" t="s">
        <v>51</v>
      </c>
      <c r="BO17" s="297" t="s">
        <v>52</v>
      </c>
      <c r="BP17" s="297" t="s">
        <v>53</v>
      </c>
    </row>
    <row r="18" spans="1:80" ht="84.75" customHeight="1" x14ac:dyDescent="0.2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6"/>
      <c r="L18" s="306"/>
      <c r="M18" s="306"/>
      <c r="N18" s="306"/>
      <c r="O18" s="306"/>
      <c r="P18" s="306"/>
      <c r="Q18" s="306"/>
      <c r="R18" s="306"/>
      <c r="S18" s="310"/>
      <c r="T18" s="310"/>
      <c r="U18" s="311"/>
      <c r="V18" s="312"/>
      <c r="W18" s="301"/>
      <c r="X18" s="32" t="s">
        <v>54</v>
      </c>
      <c r="Y18" s="32" t="s">
        <v>55</v>
      </c>
      <c r="Z18" s="32" t="s">
        <v>56</v>
      </c>
      <c r="AA18" s="32" t="s">
        <v>57</v>
      </c>
      <c r="AB18" s="297"/>
      <c r="AC18" s="303"/>
      <c r="AD18" s="296"/>
      <c r="AE18" s="297"/>
      <c r="AF18" s="297"/>
      <c r="AG18" s="297"/>
      <c r="AH18" s="303"/>
      <c r="AI18" s="296"/>
      <c r="AJ18" s="297"/>
      <c r="AK18" s="297"/>
      <c r="AL18" s="297"/>
      <c r="AM18" s="305"/>
      <c r="AN18" s="296"/>
      <c r="AO18" s="297"/>
      <c r="AP18" s="297"/>
      <c r="AQ18" s="297"/>
      <c r="AR18" s="303"/>
      <c r="AS18" s="296"/>
      <c r="AT18" s="297"/>
      <c r="AU18" s="297"/>
      <c r="AV18" s="297"/>
      <c r="AW18" s="304"/>
      <c r="AX18" s="296"/>
      <c r="AY18" s="297"/>
      <c r="AZ18" s="297"/>
      <c r="BA18" s="295"/>
      <c r="BB18" s="303"/>
      <c r="BC18" s="296"/>
      <c r="BD18" s="297"/>
      <c r="BE18" s="297"/>
      <c r="BF18" s="297"/>
      <c r="BG18" s="304"/>
      <c r="BH18" s="296"/>
      <c r="BI18" s="297"/>
      <c r="BJ18" s="297"/>
      <c r="BK18" s="295"/>
      <c r="BL18" s="303"/>
      <c r="BM18" s="296"/>
      <c r="BN18" s="297"/>
      <c r="BO18" s="297"/>
      <c r="BP18" s="297"/>
    </row>
    <row r="19" spans="1:80" ht="11.25" customHeight="1" x14ac:dyDescent="0.2">
      <c r="A19" s="306"/>
      <c r="B19" s="307"/>
      <c r="C19" s="307"/>
      <c r="D19" s="307"/>
      <c r="E19" s="307"/>
      <c r="F19" s="307"/>
      <c r="G19" s="307"/>
      <c r="H19" s="307"/>
      <c r="I19" s="307"/>
      <c r="J19" s="307"/>
      <c r="K19" s="33">
        <v>1</v>
      </c>
      <c r="L19" s="33">
        <v>2</v>
      </c>
      <c r="M19" s="33">
        <v>3</v>
      </c>
      <c r="N19" s="33">
        <v>4</v>
      </c>
      <c r="O19" s="33">
        <v>5</v>
      </c>
      <c r="P19" s="33">
        <v>6</v>
      </c>
      <c r="Q19" s="33">
        <v>7</v>
      </c>
      <c r="R19" s="33">
        <v>8</v>
      </c>
      <c r="S19" s="34"/>
      <c r="T19" s="34"/>
      <c r="U19" s="35"/>
      <c r="V19" s="36"/>
      <c r="W19" s="37"/>
      <c r="X19" s="38"/>
      <c r="Y19" s="38"/>
      <c r="Z19" s="38"/>
      <c r="AA19" s="38"/>
      <c r="AB19" s="38"/>
      <c r="AC19" s="39">
        <v>17</v>
      </c>
      <c r="AD19" s="40"/>
      <c r="AE19" s="41"/>
      <c r="AF19" s="41"/>
      <c r="AG19" s="41"/>
      <c r="AH19" s="42">
        <v>22</v>
      </c>
      <c r="AI19" s="40"/>
      <c r="AJ19" s="41"/>
      <c r="AK19" s="41"/>
      <c r="AL19" s="41"/>
      <c r="AM19" s="43">
        <v>16</v>
      </c>
      <c r="AN19" s="44"/>
      <c r="AO19" s="45"/>
      <c r="AP19" s="45"/>
      <c r="AQ19" s="45"/>
      <c r="AR19" s="46">
        <v>23.5</v>
      </c>
      <c r="AS19" s="44"/>
      <c r="AT19" s="45"/>
      <c r="AU19" s="45"/>
      <c r="AV19" s="45"/>
      <c r="AW19" s="47">
        <v>16</v>
      </c>
      <c r="AX19" s="44"/>
      <c r="AY19" s="45"/>
      <c r="AZ19" s="45"/>
      <c r="BA19" s="48"/>
      <c r="BB19" s="46">
        <v>23.5</v>
      </c>
      <c r="BC19" s="44"/>
      <c r="BD19" s="45"/>
      <c r="BE19" s="45"/>
      <c r="BF19" s="45"/>
      <c r="BG19" s="49">
        <v>16.5</v>
      </c>
      <c r="BH19" s="50"/>
      <c r="BI19" s="51"/>
      <c r="BJ19" s="51"/>
      <c r="BK19" s="52"/>
      <c r="BL19" s="46">
        <v>23.5</v>
      </c>
      <c r="BM19" s="44"/>
      <c r="BN19" s="45"/>
      <c r="BO19" s="45"/>
      <c r="BP19" s="45"/>
      <c r="BQ19" s="53" t="s">
        <v>58</v>
      </c>
    </row>
    <row r="20" spans="1:80" s="13" customFormat="1" ht="15" customHeight="1" x14ac:dyDescent="0.2">
      <c r="A20" s="33">
        <v>1</v>
      </c>
      <c r="B20" s="298">
        <v>2</v>
      </c>
      <c r="C20" s="298"/>
      <c r="D20" s="298"/>
      <c r="E20" s="298"/>
      <c r="F20" s="298"/>
      <c r="G20" s="298"/>
      <c r="H20" s="298"/>
      <c r="I20" s="298"/>
      <c r="J20" s="298"/>
      <c r="K20" s="299">
        <v>3</v>
      </c>
      <c r="L20" s="299"/>
      <c r="M20" s="299"/>
      <c r="N20" s="299"/>
      <c r="O20" s="299"/>
      <c r="P20" s="299"/>
      <c r="Q20" s="299"/>
      <c r="R20" s="299"/>
      <c r="S20" s="55">
        <v>4</v>
      </c>
      <c r="T20" s="55">
        <v>5</v>
      </c>
      <c r="U20" s="56">
        <v>6</v>
      </c>
      <c r="V20" s="33">
        <v>7</v>
      </c>
      <c r="W20" s="33">
        <v>8</v>
      </c>
      <c r="X20" s="57">
        <v>9</v>
      </c>
      <c r="Y20" s="57">
        <v>10</v>
      </c>
      <c r="Z20" s="57">
        <v>11</v>
      </c>
      <c r="AA20" s="57">
        <v>12</v>
      </c>
      <c r="AB20" s="57">
        <v>13</v>
      </c>
      <c r="AC20" s="33">
        <v>14</v>
      </c>
      <c r="AD20" s="56"/>
      <c r="AE20" s="33"/>
      <c r="AF20" s="33"/>
      <c r="AG20" s="33"/>
      <c r="AH20" s="33">
        <v>15</v>
      </c>
      <c r="AI20" s="56"/>
      <c r="AJ20" s="33"/>
      <c r="AK20" s="33"/>
      <c r="AL20" s="33"/>
      <c r="AM20" s="58">
        <v>16</v>
      </c>
      <c r="AN20" s="56"/>
      <c r="AO20" s="33"/>
      <c r="AP20" s="33"/>
      <c r="AQ20" s="33"/>
      <c r="AR20" s="33">
        <v>17</v>
      </c>
      <c r="AS20" s="56"/>
      <c r="AT20" s="33"/>
      <c r="AU20" s="33"/>
      <c r="AV20" s="33"/>
      <c r="AW20" s="55">
        <v>18</v>
      </c>
      <c r="AX20" s="56"/>
      <c r="AY20" s="33"/>
      <c r="AZ20" s="33"/>
      <c r="BA20" s="57"/>
      <c r="BB20" s="33">
        <v>19</v>
      </c>
      <c r="BC20" s="56"/>
      <c r="BD20" s="33"/>
      <c r="BE20" s="33"/>
      <c r="BF20" s="33"/>
      <c r="BG20" s="55">
        <v>20</v>
      </c>
      <c r="BH20" s="56"/>
      <c r="BI20" s="33"/>
      <c r="BJ20" s="33"/>
      <c r="BK20" s="57"/>
      <c r="BL20" s="33">
        <v>21</v>
      </c>
      <c r="BM20" s="56"/>
      <c r="BN20" s="33"/>
      <c r="BO20" s="33"/>
      <c r="BP20" s="33"/>
    </row>
    <row r="21" spans="1:80" s="30" customFormat="1" ht="10.5" customHeight="1" x14ac:dyDescent="0.2">
      <c r="A21" s="59" t="s">
        <v>239</v>
      </c>
      <c r="B21" s="287" t="s">
        <v>59</v>
      </c>
      <c r="C21" s="287"/>
      <c r="D21" s="287"/>
      <c r="E21" s="287"/>
      <c r="F21" s="287"/>
      <c r="G21" s="287"/>
      <c r="H21" s="287"/>
      <c r="I21" s="287"/>
      <c r="J21" s="287"/>
      <c r="K21" s="288"/>
      <c r="L21" s="288"/>
      <c r="M21" s="288"/>
      <c r="N21" s="288"/>
      <c r="O21" s="288"/>
      <c r="P21" s="288"/>
      <c r="Q21" s="288"/>
      <c r="R21" s="288"/>
      <c r="S21" s="60">
        <f>SUM(S24:S42)</f>
        <v>1476</v>
      </c>
      <c r="T21" s="61">
        <f>T22</f>
        <v>51</v>
      </c>
      <c r="U21" s="61">
        <f>U22</f>
        <v>21</v>
      </c>
      <c r="V21" s="62">
        <f t="shared" ref="V21:BP21" si="0">SUM(V24:V42)</f>
        <v>0</v>
      </c>
      <c r="W21" s="63">
        <f t="shared" si="0"/>
        <v>1404</v>
      </c>
      <c r="X21" s="63">
        <f t="shared" si="0"/>
        <v>800</v>
      </c>
      <c r="Y21" s="63">
        <f t="shared" si="0"/>
        <v>30</v>
      </c>
      <c r="Z21" s="63">
        <f t="shared" si="0"/>
        <v>574</v>
      </c>
      <c r="AA21" s="63">
        <f t="shared" si="0"/>
        <v>0</v>
      </c>
      <c r="AB21" s="63">
        <f t="shared" si="0"/>
        <v>0</v>
      </c>
      <c r="AC21" s="63">
        <f t="shared" si="0"/>
        <v>606</v>
      </c>
      <c r="AD21" s="64">
        <f t="shared" si="0"/>
        <v>3</v>
      </c>
      <c r="AE21" s="63">
        <f t="shared" si="0"/>
        <v>606</v>
      </c>
      <c r="AF21" s="63">
        <f t="shared" si="0"/>
        <v>0</v>
      </c>
      <c r="AG21" s="63">
        <f t="shared" si="0"/>
        <v>0</v>
      </c>
      <c r="AH21" s="63">
        <f t="shared" si="0"/>
        <v>798</v>
      </c>
      <c r="AI21" s="64">
        <f t="shared" si="0"/>
        <v>18</v>
      </c>
      <c r="AJ21" s="63">
        <f t="shared" si="0"/>
        <v>798</v>
      </c>
      <c r="AK21" s="63">
        <f t="shared" si="0"/>
        <v>0</v>
      </c>
      <c r="AL21" s="63">
        <f t="shared" si="0"/>
        <v>0</v>
      </c>
      <c r="AM21" s="63">
        <f t="shared" si="0"/>
        <v>0</v>
      </c>
      <c r="AN21" s="64">
        <f t="shared" si="0"/>
        <v>0</v>
      </c>
      <c r="AO21" s="63">
        <f t="shared" si="0"/>
        <v>0</v>
      </c>
      <c r="AP21" s="63">
        <f t="shared" si="0"/>
        <v>0</v>
      </c>
      <c r="AQ21" s="63">
        <f t="shared" si="0"/>
        <v>0</v>
      </c>
      <c r="AR21" s="63">
        <f t="shared" si="0"/>
        <v>0</v>
      </c>
      <c r="AS21" s="64">
        <f t="shared" si="0"/>
        <v>0</v>
      </c>
      <c r="AT21" s="63">
        <f t="shared" si="0"/>
        <v>0</v>
      </c>
      <c r="AU21" s="63">
        <f t="shared" si="0"/>
        <v>0</v>
      </c>
      <c r="AV21" s="63">
        <f t="shared" si="0"/>
        <v>0</v>
      </c>
      <c r="AW21" s="65">
        <f t="shared" si="0"/>
        <v>0</v>
      </c>
      <c r="AX21" s="64">
        <f t="shared" si="0"/>
        <v>0</v>
      </c>
      <c r="AY21" s="63">
        <f t="shared" si="0"/>
        <v>0</v>
      </c>
      <c r="AZ21" s="63">
        <f t="shared" si="0"/>
        <v>0</v>
      </c>
      <c r="BA21" s="66">
        <f t="shared" si="0"/>
        <v>0</v>
      </c>
      <c r="BB21" s="63">
        <f t="shared" si="0"/>
        <v>0</v>
      </c>
      <c r="BC21" s="64">
        <f t="shared" si="0"/>
        <v>0</v>
      </c>
      <c r="BD21" s="63">
        <f t="shared" si="0"/>
        <v>0</v>
      </c>
      <c r="BE21" s="63">
        <f t="shared" si="0"/>
        <v>0</v>
      </c>
      <c r="BF21" s="63">
        <f t="shared" si="0"/>
        <v>0</v>
      </c>
      <c r="BG21" s="65">
        <f t="shared" si="0"/>
        <v>0</v>
      </c>
      <c r="BH21" s="64">
        <f t="shared" si="0"/>
        <v>0</v>
      </c>
      <c r="BI21" s="63">
        <f t="shared" si="0"/>
        <v>0</v>
      </c>
      <c r="BJ21" s="63">
        <f t="shared" si="0"/>
        <v>0</v>
      </c>
      <c r="BK21" s="66">
        <f t="shared" si="0"/>
        <v>0</v>
      </c>
      <c r="BL21" s="63">
        <f t="shared" si="0"/>
        <v>0</v>
      </c>
      <c r="BM21" s="64">
        <f t="shared" si="0"/>
        <v>0</v>
      </c>
      <c r="BN21" s="63">
        <f t="shared" si="0"/>
        <v>0</v>
      </c>
      <c r="BO21" s="63">
        <f t="shared" si="0"/>
        <v>0</v>
      </c>
      <c r="BP21" s="63">
        <f t="shared" si="0"/>
        <v>0</v>
      </c>
    </row>
    <row r="22" spans="1:80" s="30" customFormat="1" ht="10.5" customHeight="1" x14ac:dyDescent="0.2">
      <c r="A22" s="67"/>
      <c r="B22" s="279" t="s">
        <v>20</v>
      </c>
      <c r="C22" s="279"/>
      <c r="D22" s="279"/>
      <c r="E22" s="279"/>
      <c r="F22" s="279"/>
      <c r="G22" s="279"/>
      <c r="H22" s="279"/>
      <c r="I22" s="279"/>
      <c r="J22" s="279"/>
      <c r="K22" s="289"/>
      <c r="L22" s="289"/>
      <c r="M22" s="289"/>
      <c r="N22" s="289"/>
      <c r="O22" s="289"/>
      <c r="P22" s="289"/>
      <c r="Q22" s="289"/>
      <c r="R22" s="289"/>
      <c r="S22" s="69"/>
      <c r="T22" s="70">
        <f>SUM(T24:T42)</f>
        <v>51</v>
      </c>
      <c r="U22" s="70">
        <f>SUM(U24:U42)</f>
        <v>21</v>
      </c>
      <c r="V22" s="71"/>
      <c r="W22" s="69"/>
      <c r="X22" s="69"/>
      <c r="Y22" s="69"/>
      <c r="Z22" s="69"/>
      <c r="AA22" s="69"/>
      <c r="AB22" s="69"/>
      <c r="AC22" s="72"/>
      <c r="AD22" s="73"/>
      <c r="AE22" s="69"/>
      <c r="AF22" s="69"/>
      <c r="AG22" s="69"/>
      <c r="AH22" s="72"/>
      <c r="AI22" s="73"/>
      <c r="AJ22" s="69"/>
      <c r="AK22" s="69"/>
      <c r="AL22" s="69"/>
      <c r="AM22" s="72"/>
      <c r="AN22" s="73"/>
      <c r="AO22" s="69"/>
      <c r="AP22" s="69"/>
      <c r="AQ22" s="69"/>
      <c r="AR22" s="72"/>
      <c r="AS22" s="73"/>
      <c r="AT22" s="69"/>
      <c r="AU22" s="69"/>
      <c r="AV22" s="69"/>
      <c r="AW22" s="69"/>
      <c r="AX22" s="73"/>
      <c r="AY22" s="69"/>
      <c r="AZ22" s="69"/>
      <c r="BA22" s="74"/>
      <c r="BB22" s="72"/>
      <c r="BC22" s="73"/>
      <c r="BD22" s="69"/>
      <c r="BE22" s="69"/>
      <c r="BF22" s="69"/>
      <c r="BG22" s="69"/>
      <c r="BH22" s="73"/>
      <c r="BI22" s="69"/>
      <c r="BJ22" s="69"/>
      <c r="BK22" s="74"/>
      <c r="BL22" s="72"/>
      <c r="BM22" s="73"/>
      <c r="BN22" s="69"/>
      <c r="BO22" s="69"/>
      <c r="BP22" s="69"/>
    </row>
    <row r="23" spans="1:80" s="30" customFormat="1" ht="10.5" customHeight="1" x14ac:dyDescent="0.2">
      <c r="A23" s="75"/>
      <c r="B23" s="261" t="s">
        <v>214</v>
      </c>
      <c r="C23" s="261"/>
      <c r="D23" s="261"/>
      <c r="E23" s="261"/>
      <c r="F23" s="261"/>
      <c r="G23" s="261"/>
      <c r="H23" s="261"/>
      <c r="I23" s="261"/>
      <c r="J23" s="261"/>
      <c r="K23" s="76"/>
      <c r="L23" s="76"/>
      <c r="M23" s="216"/>
      <c r="N23" s="216"/>
      <c r="O23" s="216"/>
      <c r="P23" s="216"/>
      <c r="Q23" s="216"/>
      <c r="R23" s="216"/>
      <c r="S23" s="77"/>
      <c r="T23" s="220"/>
      <c r="U23" s="78"/>
      <c r="V23" s="79"/>
      <c r="W23" s="76"/>
      <c r="X23" s="76"/>
      <c r="Y23" s="216"/>
      <c r="Z23" s="216"/>
      <c r="AA23" s="76"/>
      <c r="AB23" s="76"/>
      <c r="AC23" s="76"/>
      <c r="AD23" s="80"/>
      <c r="AE23" s="76"/>
      <c r="AF23" s="76"/>
      <c r="AG23" s="76"/>
      <c r="AH23" s="81"/>
      <c r="AI23" s="80"/>
      <c r="AJ23" s="76"/>
      <c r="AK23" s="76"/>
      <c r="AL23" s="82"/>
      <c r="AM23" s="76"/>
      <c r="AN23" s="80"/>
      <c r="AO23" s="76"/>
      <c r="AP23" s="76"/>
      <c r="AQ23" s="76"/>
      <c r="AR23" s="76"/>
      <c r="AS23" s="80"/>
      <c r="AT23" s="76"/>
      <c r="AU23" s="76"/>
      <c r="AV23" s="76"/>
      <c r="AW23" s="81"/>
      <c r="AX23" s="80"/>
      <c r="AY23" s="76"/>
      <c r="AZ23" s="76"/>
      <c r="BA23" s="82"/>
      <c r="BB23" s="76"/>
      <c r="BC23" s="80"/>
      <c r="BD23" s="76"/>
      <c r="BE23" s="76"/>
      <c r="BF23" s="76"/>
      <c r="BG23" s="81"/>
      <c r="BH23" s="80"/>
      <c r="BI23" s="76"/>
      <c r="BJ23" s="76"/>
      <c r="BK23" s="82"/>
      <c r="BL23" s="76"/>
      <c r="BM23" s="80"/>
      <c r="BN23" s="76"/>
      <c r="BO23" s="76"/>
      <c r="BP23" s="76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</row>
    <row r="24" spans="1:80" ht="10.5" customHeight="1" x14ac:dyDescent="0.2">
      <c r="A24" s="83" t="s">
        <v>215</v>
      </c>
      <c r="B24" s="262" t="s">
        <v>60</v>
      </c>
      <c r="C24" s="268"/>
      <c r="D24" s="268"/>
      <c r="E24" s="268"/>
      <c r="F24" s="268"/>
      <c r="G24" s="268"/>
      <c r="H24" s="268"/>
      <c r="I24" s="268"/>
      <c r="J24" s="284"/>
      <c r="K24" s="22"/>
      <c r="L24" s="291" t="s">
        <v>61</v>
      </c>
      <c r="M24" s="218"/>
      <c r="N24" s="218"/>
      <c r="O24" s="218"/>
      <c r="P24" s="218"/>
      <c r="Q24" s="218"/>
      <c r="R24" s="218"/>
      <c r="S24" s="77">
        <f>T24+V24+W24+U24</f>
        <v>120</v>
      </c>
      <c r="T24" s="77">
        <v>9</v>
      </c>
      <c r="U24" s="78">
        <v>3</v>
      </c>
      <c r="V24" s="84">
        <f t="shared" ref="V24:V31" si="1">AG24+AL24+AQ24+AV24+BA24+BF24+BK24+BP24</f>
        <v>0</v>
      </c>
      <c r="W24" s="22">
        <f>AE24+AJ24+AO24+AT24+AY24+BD24+BI24+BN24</f>
        <v>108</v>
      </c>
      <c r="X24" s="85">
        <f>W24-Y24-AA24-Z24</f>
        <v>82</v>
      </c>
      <c r="Y24" s="22"/>
      <c r="Z24" s="85">
        <v>26</v>
      </c>
      <c r="AA24" s="85"/>
      <c r="AB24" s="85">
        <f>AF24+AK24+AP24+AU24+AZ24+BE24+BJ24+BO24</f>
        <v>0</v>
      </c>
      <c r="AC24" s="22">
        <f>AE24+AF24+AG24</f>
        <v>34</v>
      </c>
      <c r="AD24" s="87"/>
      <c r="AE24" s="22">
        <v>34</v>
      </c>
      <c r="AF24" s="22"/>
      <c r="AG24" s="22"/>
      <c r="AH24" s="21">
        <f>AJ24+AK24+AL24</f>
        <v>74</v>
      </c>
      <c r="AI24" s="293">
        <v>6</v>
      </c>
      <c r="AJ24" s="22">
        <v>74</v>
      </c>
      <c r="AK24" s="22"/>
      <c r="AL24" s="85"/>
      <c r="AM24" s="86">
        <f>AO24+AP24+AQ24</f>
        <v>0</v>
      </c>
      <c r="AN24" s="87"/>
      <c r="AO24" s="22"/>
      <c r="AP24" s="22"/>
      <c r="AQ24" s="22"/>
      <c r="AR24" s="86">
        <f>AT24+AU24+AV24</f>
        <v>0</v>
      </c>
      <c r="AS24" s="88"/>
      <c r="AT24" s="31"/>
      <c r="AU24" s="31"/>
      <c r="AV24" s="31"/>
      <c r="AW24" s="89">
        <f>AY24+AZ24+BA24</f>
        <v>0</v>
      </c>
      <c r="AX24" s="88"/>
      <c r="AY24" s="31"/>
      <c r="AZ24" s="31"/>
      <c r="BA24" s="90"/>
      <c r="BB24" s="91">
        <f>BD24+BE24+BF24</f>
        <v>0</v>
      </c>
      <c r="BC24" s="88"/>
      <c r="BD24" s="22"/>
      <c r="BE24" s="22"/>
      <c r="BF24" s="22"/>
      <c r="BG24" s="92">
        <f>BI24+BJ24+BK24</f>
        <v>0</v>
      </c>
      <c r="BH24" s="87"/>
      <c r="BI24" s="22"/>
      <c r="BJ24" s="22"/>
      <c r="BK24" s="85"/>
      <c r="BL24" s="86">
        <f>BN24+BO24+BP24</f>
        <v>0</v>
      </c>
      <c r="BM24" s="87"/>
      <c r="BN24" s="22"/>
      <c r="BO24" s="22"/>
      <c r="BP24" s="22"/>
    </row>
    <row r="25" spans="1:80" ht="10.5" customHeight="1" x14ac:dyDescent="0.2">
      <c r="A25" s="83" t="s">
        <v>216</v>
      </c>
      <c r="B25" s="262" t="s">
        <v>64</v>
      </c>
      <c r="C25" s="268"/>
      <c r="D25" s="268"/>
      <c r="E25" s="268"/>
      <c r="F25" s="268"/>
      <c r="G25" s="268"/>
      <c r="H25" s="268"/>
      <c r="I25" s="268"/>
      <c r="J25" s="284"/>
      <c r="K25" s="22"/>
      <c r="L25" s="292"/>
      <c r="M25" s="218"/>
      <c r="N25" s="218"/>
      <c r="O25" s="218"/>
      <c r="P25" s="218"/>
      <c r="Q25" s="218"/>
      <c r="R25" s="218"/>
      <c r="S25" s="77">
        <f t="shared" ref="S25:S31" si="2">T25+V25+W25+U25</f>
        <v>120</v>
      </c>
      <c r="T25" s="77">
        <v>9</v>
      </c>
      <c r="U25" s="78">
        <v>3</v>
      </c>
      <c r="V25" s="84">
        <f t="shared" si="1"/>
        <v>0</v>
      </c>
      <c r="W25" s="22">
        <f t="shared" ref="W25:W31" si="3">AE25+AJ25+AO25+AT25+AY25+BD25+BI25+BN25</f>
        <v>108</v>
      </c>
      <c r="X25" s="85">
        <f t="shared" ref="X25:X31" si="4">W25-Y25-AA25-Z25</f>
        <v>68</v>
      </c>
      <c r="Y25" s="22"/>
      <c r="Z25" s="85">
        <v>40</v>
      </c>
      <c r="AA25" s="85"/>
      <c r="AB25" s="85"/>
      <c r="AC25" s="22">
        <f t="shared" ref="AC25:AC34" si="5">AE25+AF25+AG25</f>
        <v>52</v>
      </c>
      <c r="AD25" s="87"/>
      <c r="AE25" s="22">
        <v>52</v>
      </c>
      <c r="AF25" s="22"/>
      <c r="AG25" s="22"/>
      <c r="AH25" s="21">
        <f t="shared" ref="AH25:AH34" si="6">AJ25+AK25+AL25</f>
        <v>56</v>
      </c>
      <c r="AI25" s="294"/>
      <c r="AJ25" s="22">
        <v>56</v>
      </c>
      <c r="AK25" s="22"/>
      <c r="AL25" s="85"/>
      <c r="AM25" s="86"/>
      <c r="AN25" s="87"/>
      <c r="AO25" s="22"/>
      <c r="AP25" s="22"/>
      <c r="AQ25" s="22"/>
      <c r="AR25" s="86"/>
      <c r="AS25" s="88"/>
      <c r="AT25" s="31"/>
      <c r="AU25" s="31"/>
      <c r="AV25" s="31"/>
      <c r="AW25" s="89"/>
      <c r="AX25" s="88"/>
      <c r="AY25" s="31"/>
      <c r="AZ25" s="31"/>
      <c r="BA25" s="90"/>
      <c r="BB25" s="91"/>
      <c r="BC25" s="88"/>
      <c r="BD25" s="22"/>
      <c r="BE25" s="22"/>
      <c r="BF25" s="22"/>
      <c r="BG25" s="92"/>
      <c r="BH25" s="87"/>
      <c r="BI25" s="22"/>
      <c r="BJ25" s="22"/>
      <c r="BK25" s="85"/>
      <c r="BL25" s="86"/>
      <c r="BM25" s="87"/>
      <c r="BN25" s="22"/>
      <c r="BO25" s="22"/>
      <c r="BP25" s="22"/>
    </row>
    <row r="26" spans="1:80" ht="10.5" customHeight="1" x14ac:dyDescent="0.2">
      <c r="A26" s="83" t="s">
        <v>217</v>
      </c>
      <c r="B26" s="262" t="s">
        <v>65</v>
      </c>
      <c r="C26" s="268"/>
      <c r="D26" s="268"/>
      <c r="E26" s="268"/>
      <c r="F26" s="268"/>
      <c r="G26" s="268"/>
      <c r="H26" s="268"/>
      <c r="I26" s="268"/>
      <c r="J26" s="284"/>
      <c r="K26" s="22"/>
      <c r="L26" s="22" t="s">
        <v>63</v>
      </c>
      <c r="M26" s="218"/>
      <c r="N26" s="218"/>
      <c r="O26" s="218"/>
      <c r="P26" s="218"/>
      <c r="Q26" s="218"/>
      <c r="R26" s="218"/>
      <c r="S26" s="77">
        <f t="shared" si="2"/>
        <v>108</v>
      </c>
      <c r="T26" s="77"/>
      <c r="U26" s="78">
        <f t="shared" ref="U26:U31" si="7">AD26+AI26+AN26+AS26+AX26+BC26+BH26+BM26</f>
        <v>0</v>
      </c>
      <c r="V26" s="84">
        <f t="shared" si="1"/>
        <v>0</v>
      </c>
      <c r="W26" s="22">
        <f t="shared" si="3"/>
        <v>108</v>
      </c>
      <c r="X26" s="85">
        <f t="shared" si="4"/>
        <v>8</v>
      </c>
      <c r="Y26" s="22"/>
      <c r="Z26" s="85">
        <v>100</v>
      </c>
      <c r="AA26" s="85"/>
      <c r="AB26" s="85">
        <f t="shared" ref="AB26:AB31" si="8">AF26+AK26+AP26+AU26+AZ26+BE26+BJ26+BO26</f>
        <v>0</v>
      </c>
      <c r="AC26" s="22">
        <f t="shared" si="5"/>
        <v>52</v>
      </c>
      <c r="AD26" s="87"/>
      <c r="AE26" s="22">
        <v>52</v>
      </c>
      <c r="AF26" s="22"/>
      <c r="AG26" s="22"/>
      <c r="AH26" s="21">
        <f t="shared" si="6"/>
        <v>56</v>
      </c>
      <c r="AI26" s="87"/>
      <c r="AJ26" s="22">
        <v>56</v>
      </c>
      <c r="AK26" s="22"/>
      <c r="AL26" s="85"/>
      <c r="AM26" s="86">
        <f t="shared" ref="AM26:AM31" si="9">AO26+AP26+AQ26</f>
        <v>0</v>
      </c>
      <c r="AN26" s="87"/>
      <c r="AO26" s="22"/>
      <c r="AP26" s="22"/>
      <c r="AQ26" s="22"/>
      <c r="AR26" s="86">
        <f t="shared" ref="AR26:AR31" si="10">AT26+AU26+AV26</f>
        <v>0</v>
      </c>
      <c r="AS26" s="88"/>
      <c r="AT26" s="31"/>
      <c r="AU26" s="31"/>
      <c r="AV26" s="31"/>
      <c r="AW26" s="89">
        <f t="shared" ref="AW26:AW31" si="11">AY26+AZ26+BA26</f>
        <v>0</v>
      </c>
      <c r="AX26" s="88"/>
      <c r="AY26" s="31"/>
      <c r="AZ26" s="31"/>
      <c r="BA26" s="90"/>
      <c r="BB26" s="91">
        <f t="shared" ref="BB26:BB31" si="12">BD26+BE26+BF26</f>
        <v>0</v>
      </c>
      <c r="BC26" s="88"/>
      <c r="BD26" s="22"/>
      <c r="BE26" s="22"/>
      <c r="BF26" s="22"/>
      <c r="BG26" s="92">
        <f t="shared" ref="BG26:BG31" si="13">BI26+BJ26+BK26</f>
        <v>0</v>
      </c>
      <c r="BH26" s="87"/>
      <c r="BI26" s="22"/>
      <c r="BJ26" s="22"/>
      <c r="BK26" s="85"/>
      <c r="BL26" s="86">
        <f t="shared" ref="BL26:BL31" si="14">BN26+BO26+BP26</f>
        <v>0</v>
      </c>
      <c r="BM26" s="87"/>
      <c r="BN26" s="22"/>
      <c r="BO26" s="22"/>
      <c r="BP26" s="22"/>
    </row>
    <row r="27" spans="1:80" ht="10.5" customHeight="1" x14ac:dyDescent="0.2">
      <c r="A27" s="83" t="s">
        <v>218</v>
      </c>
      <c r="B27" s="262" t="s">
        <v>72</v>
      </c>
      <c r="C27" s="268"/>
      <c r="D27" s="268"/>
      <c r="E27" s="268"/>
      <c r="F27" s="268"/>
      <c r="G27" s="268"/>
      <c r="H27" s="268"/>
      <c r="I27" s="268"/>
      <c r="J27" s="284"/>
      <c r="K27" s="22"/>
      <c r="L27" s="22" t="s">
        <v>63</v>
      </c>
      <c r="M27" s="218"/>
      <c r="N27" s="218"/>
      <c r="O27" s="218"/>
      <c r="P27" s="218"/>
      <c r="Q27" s="218"/>
      <c r="R27" s="218"/>
      <c r="S27" s="77">
        <f t="shared" si="2"/>
        <v>108</v>
      </c>
      <c r="T27" s="77"/>
      <c r="U27" s="78">
        <f t="shared" si="7"/>
        <v>0</v>
      </c>
      <c r="V27" s="84">
        <f t="shared" si="1"/>
        <v>0</v>
      </c>
      <c r="W27" s="22">
        <f t="shared" si="3"/>
        <v>108</v>
      </c>
      <c r="X27" s="85">
        <f t="shared" si="4"/>
        <v>84</v>
      </c>
      <c r="Y27" s="22">
        <v>18</v>
      </c>
      <c r="Z27" s="85">
        <v>6</v>
      </c>
      <c r="AA27" s="85"/>
      <c r="AB27" s="85">
        <f t="shared" si="8"/>
        <v>0</v>
      </c>
      <c r="AC27" s="22">
        <f>AE27+AF27+AG27</f>
        <v>52</v>
      </c>
      <c r="AD27" s="87"/>
      <c r="AE27" s="22">
        <v>52</v>
      </c>
      <c r="AF27" s="22"/>
      <c r="AG27" s="22"/>
      <c r="AH27" s="21">
        <f>AJ27+AK27+AL27</f>
        <v>56</v>
      </c>
      <c r="AI27" s="87"/>
      <c r="AJ27" s="22">
        <v>56</v>
      </c>
      <c r="AK27" s="22"/>
      <c r="AL27" s="85"/>
      <c r="AM27" s="86">
        <f t="shared" si="9"/>
        <v>0</v>
      </c>
      <c r="AN27" s="87"/>
      <c r="AO27" s="22"/>
      <c r="AP27" s="22"/>
      <c r="AQ27" s="22"/>
      <c r="AR27" s="86">
        <f t="shared" si="10"/>
        <v>0</v>
      </c>
      <c r="AS27" s="88"/>
      <c r="AT27" s="31"/>
      <c r="AU27" s="31"/>
      <c r="AV27" s="31"/>
      <c r="AW27" s="89">
        <f t="shared" si="11"/>
        <v>0</v>
      </c>
      <c r="AX27" s="88"/>
      <c r="AY27" s="31"/>
      <c r="AZ27" s="31"/>
      <c r="BA27" s="90"/>
      <c r="BB27" s="91">
        <f t="shared" si="12"/>
        <v>0</v>
      </c>
      <c r="BC27" s="88"/>
      <c r="BD27" s="22"/>
      <c r="BE27" s="22"/>
      <c r="BF27" s="22"/>
      <c r="BG27" s="92">
        <f t="shared" si="13"/>
        <v>0</v>
      </c>
      <c r="BH27" s="87"/>
      <c r="BI27" s="22"/>
      <c r="BJ27" s="22"/>
      <c r="BK27" s="85"/>
      <c r="BL27" s="86">
        <f t="shared" si="14"/>
        <v>0</v>
      </c>
      <c r="BM27" s="87"/>
      <c r="BN27" s="22"/>
      <c r="BO27" s="22"/>
      <c r="BP27" s="22"/>
    </row>
    <row r="28" spans="1:80" ht="10.5" customHeight="1" x14ac:dyDescent="0.2">
      <c r="A28" s="83" t="s">
        <v>219</v>
      </c>
      <c r="B28" s="262" t="s">
        <v>220</v>
      </c>
      <c r="C28" s="268"/>
      <c r="D28" s="268"/>
      <c r="E28" s="268"/>
      <c r="F28" s="268"/>
      <c r="G28" s="268"/>
      <c r="H28" s="268"/>
      <c r="I28" s="268"/>
      <c r="J28" s="284"/>
      <c r="K28" s="22"/>
      <c r="L28" s="22" t="s">
        <v>63</v>
      </c>
      <c r="M28" s="218"/>
      <c r="N28" s="218"/>
      <c r="O28" s="218"/>
      <c r="P28" s="218"/>
      <c r="Q28" s="218"/>
      <c r="R28" s="218"/>
      <c r="S28" s="77">
        <f t="shared" si="2"/>
        <v>72</v>
      </c>
      <c r="T28" s="77"/>
      <c r="U28" s="78">
        <f t="shared" si="7"/>
        <v>0</v>
      </c>
      <c r="V28" s="84">
        <f t="shared" si="1"/>
        <v>0</v>
      </c>
      <c r="W28" s="22">
        <f t="shared" si="3"/>
        <v>72</v>
      </c>
      <c r="X28" s="85">
        <f t="shared" si="4"/>
        <v>50</v>
      </c>
      <c r="Y28" s="22">
        <v>10</v>
      </c>
      <c r="Z28" s="85">
        <v>12</v>
      </c>
      <c r="AA28" s="85"/>
      <c r="AB28" s="85">
        <f t="shared" si="8"/>
        <v>0</v>
      </c>
      <c r="AC28" s="22">
        <f t="shared" ref="AC28:AC30" si="15">AE28+AF28+AG28</f>
        <v>0</v>
      </c>
      <c r="AD28" s="87"/>
      <c r="AE28" s="22"/>
      <c r="AF28" s="22"/>
      <c r="AG28" s="22"/>
      <c r="AH28" s="21">
        <f t="shared" ref="AH28:AH30" si="16">AJ28+AK28+AL28</f>
        <v>72</v>
      </c>
      <c r="AI28" s="87"/>
      <c r="AJ28" s="22">
        <v>72</v>
      </c>
      <c r="AK28" s="22"/>
      <c r="AL28" s="85"/>
      <c r="AM28" s="86">
        <f t="shared" si="9"/>
        <v>0</v>
      </c>
      <c r="AN28" s="87"/>
      <c r="AO28" s="22"/>
      <c r="AP28" s="22"/>
      <c r="AQ28" s="22"/>
      <c r="AR28" s="86">
        <f t="shared" si="10"/>
        <v>0</v>
      </c>
      <c r="AS28" s="88"/>
      <c r="AT28" s="31"/>
      <c r="AU28" s="31"/>
      <c r="AV28" s="31"/>
      <c r="AW28" s="89">
        <f t="shared" si="11"/>
        <v>0</v>
      </c>
      <c r="AX28" s="88"/>
      <c r="AY28" s="31"/>
      <c r="AZ28" s="31"/>
      <c r="BA28" s="90"/>
      <c r="BB28" s="91">
        <f t="shared" si="12"/>
        <v>0</v>
      </c>
      <c r="BC28" s="88"/>
      <c r="BD28" s="22"/>
      <c r="BE28" s="22"/>
      <c r="BF28" s="22"/>
      <c r="BG28" s="92">
        <f t="shared" si="13"/>
        <v>0</v>
      </c>
      <c r="BH28" s="87"/>
      <c r="BI28" s="22"/>
      <c r="BJ28" s="22"/>
      <c r="BK28" s="85"/>
      <c r="BL28" s="86">
        <f t="shared" si="14"/>
        <v>0</v>
      </c>
      <c r="BM28" s="87"/>
      <c r="BN28" s="22"/>
      <c r="BO28" s="22"/>
      <c r="BP28" s="22"/>
    </row>
    <row r="29" spans="1:80" ht="10.5" customHeight="1" x14ac:dyDescent="0.2">
      <c r="A29" s="83" t="s">
        <v>221</v>
      </c>
      <c r="B29" s="262" t="s">
        <v>222</v>
      </c>
      <c r="C29" s="268"/>
      <c r="D29" s="268"/>
      <c r="E29" s="268"/>
      <c r="F29" s="268"/>
      <c r="G29" s="268"/>
      <c r="H29" s="268"/>
      <c r="I29" s="268"/>
      <c r="J29" s="284"/>
      <c r="K29" s="22" t="s">
        <v>63</v>
      </c>
      <c r="L29" s="22"/>
      <c r="M29" s="218"/>
      <c r="N29" s="218"/>
      <c r="O29" s="218"/>
      <c r="P29" s="218"/>
      <c r="Q29" s="218"/>
      <c r="R29" s="218"/>
      <c r="S29" s="77">
        <f t="shared" si="2"/>
        <v>36</v>
      </c>
      <c r="T29" s="77"/>
      <c r="U29" s="78">
        <f t="shared" si="7"/>
        <v>0</v>
      </c>
      <c r="V29" s="84">
        <f t="shared" si="1"/>
        <v>0</v>
      </c>
      <c r="W29" s="22">
        <f t="shared" si="3"/>
        <v>36</v>
      </c>
      <c r="X29" s="85">
        <f t="shared" si="4"/>
        <v>30</v>
      </c>
      <c r="Y29" s="22">
        <v>2</v>
      </c>
      <c r="Z29" s="85">
        <v>4</v>
      </c>
      <c r="AA29" s="85"/>
      <c r="AB29" s="85">
        <f t="shared" si="8"/>
        <v>0</v>
      </c>
      <c r="AC29" s="22">
        <f t="shared" si="15"/>
        <v>36</v>
      </c>
      <c r="AD29" s="87"/>
      <c r="AE29" s="22">
        <v>36</v>
      </c>
      <c r="AF29" s="22"/>
      <c r="AG29" s="22"/>
      <c r="AH29" s="21">
        <f t="shared" si="16"/>
        <v>0</v>
      </c>
      <c r="AI29" s="87"/>
      <c r="AJ29" s="22"/>
      <c r="AK29" s="22"/>
      <c r="AL29" s="85"/>
      <c r="AM29" s="86">
        <f t="shared" si="9"/>
        <v>0</v>
      </c>
      <c r="AN29" s="87"/>
      <c r="AO29" s="22"/>
      <c r="AP29" s="22"/>
      <c r="AQ29" s="22"/>
      <c r="AR29" s="86">
        <f t="shared" si="10"/>
        <v>0</v>
      </c>
      <c r="AS29" s="88"/>
      <c r="AT29" s="31"/>
      <c r="AU29" s="31"/>
      <c r="AV29" s="31"/>
      <c r="AW29" s="89">
        <f t="shared" si="11"/>
        <v>0</v>
      </c>
      <c r="AX29" s="88"/>
      <c r="AY29" s="31"/>
      <c r="AZ29" s="31"/>
      <c r="BA29" s="90"/>
      <c r="BB29" s="91">
        <f t="shared" si="12"/>
        <v>0</v>
      </c>
      <c r="BC29" s="88"/>
      <c r="BD29" s="22"/>
      <c r="BE29" s="22"/>
      <c r="BF29" s="22"/>
      <c r="BG29" s="92">
        <f t="shared" si="13"/>
        <v>0</v>
      </c>
      <c r="BH29" s="87"/>
      <c r="BI29" s="22"/>
      <c r="BJ29" s="22"/>
      <c r="BK29" s="85"/>
      <c r="BL29" s="86">
        <f t="shared" si="14"/>
        <v>0</v>
      </c>
      <c r="BM29" s="87"/>
      <c r="BN29" s="22"/>
      <c r="BO29" s="22"/>
      <c r="BP29" s="22"/>
    </row>
    <row r="30" spans="1:80" ht="10.5" customHeight="1" x14ac:dyDescent="0.2">
      <c r="A30" s="83" t="s">
        <v>223</v>
      </c>
      <c r="B30" s="262" t="s">
        <v>67</v>
      </c>
      <c r="C30" s="268"/>
      <c r="D30" s="268"/>
      <c r="E30" s="268"/>
      <c r="F30" s="268"/>
      <c r="G30" s="268"/>
      <c r="H30" s="268"/>
      <c r="I30" s="268"/>
      <c r="J30" s="284"/>
      <c r="K30" s="22"/>
      <c r="L30" s="22" t="s">
        <v>63</v>
      </c>
      <c r="M30" s="218"/>
      <c r="N30" s="218"/>
      <c r="O30" s="218"/>
      <c r="P30" s="218"/>
      <c r="Q30" s="218"/>
      <c r="R30" s="218"/>
      <c r="S30" s="77">
        <f t="shared" si="2"/>
        <v>108</v>
      </c>
      <c r="T30" s="77"/>
      <c r="U30" s="78">
        <f t="shared" si="7"/>
        <v>0</v>
      </c>
      <c r="V30" s="84">
        <f t="shared" si="1"/>
        <v>0</v>
      </c>
      <c r="W30" s="22">
        <f t="shared" si="3"/>
        <v>108</v>
      </c>
      <c r="X30" s="85">
        <f t="shared" si="4"/>
        <v>96</v>
      </c>
      <c r="Y30" s="22"/>
      <c r="Z30" s="85">
        <v>12</v>
      </c>
      <c r="AA30" s="85"/>
      <c r="AB30" s="85">
        <f t="shared" si="8"/>
        <v>0</v>
      </c>
      <c r="AC30" s="22">
        <f t="shared" si="15"/>
        <v>36</v>
      </c>
      <c r="AD30" s="87"/>
      <c r="AE30" s="22">
        <v>36</v>
      </c>
      <c r="AF30" s="22"/>
      <c r="AG30" s="22"/>
      <c r="AH30" s="21">
        <f t="shared" si="16"/>
        <v>72</v>
      </c>
      <c r="AI30" s="87"/>
      <c r="AJ30" s="22">
        <v>72</v>
      </c>
      <c r="AK30" s="22"/>
      <c r="AL30" s="85"/>
      <c r="AM30" s="86">
        <f t="shared" si="9"/>
        <v>0</v>
      </c>
      <c r="AN30" s="87"/>
      <c r="AO30" s="22"/>
      <c r="AP30" s="22"/>
      <c r="AQ30" s="22"/>
      <c r="AR30" s="86">
        <f t="shared" si="10"/>
        <v>0</v>
      </c>
      <c r="AS30" s="88"/>
      <c r="AT30" s="31"/>
      <c r="AU30" s="31"/>
      <c r="AV30" s="31"/>
      <c r="AW30" s="89">
        <f t="shared" si="11"/>
        <v>0</v>
      </c>
      <c r="AX30" s="88"/>
      <c r="AY30" s="31"/>
      <c r="AZ30" s="31"/>
      <c r="BA30" s="90"/>
      <c r="BB30" s="91">
        <f t="shared" si="12"/>
        <v>0</v>
      </c>
      <c r="BC30" s="88"/>
      <c r="BD30" s="22"/>
      <c r="BE30" s="22"/>
      <c r="BF30" s="22"/>
      <c r="BG30" s="92">
        <f t="shared" si="13"/>
        <v>0</v>
      </c>
      <c r="BH30" s="87"/>
      <c r="BI30" s="22"/>
      <c r="BJ30" s="22"/>
      <c r="BK30" s="85"/>
      <c r="BL30" s="86">
        <f t="shared" si="14"/>
        <v>0</v>
      </c>
      <c r="BM30" s="87"/>
      <c r="BN30" s="22"/>
      <c r="BO30" s="22"/>
      <c r="BP30" s="22"/>
    </row>
    <row r="31" spans="1:80" ht="10.5" customHeight="1" x14ac:dyDescent="0.2">
      <c r="A31" s="83" t="s">
        <v>224</v>
      </c>
      <c r="B31" s="262" t="s">
        <v>225</v>
      </c>
      <c r="C31" s="268"/>
      <c r="D31" s="268"/>
      <c r="E31" s="268"/>
      <c r="F31" s="268"/>
      <c r="G31" s="268"/>
      <c r="H31" s="268"/>
      <c r="I31" s="268"/>
      <c r="J31" s="284"/>
      <c r="K31" s="22"/>
      <c r="L31" s="22" t="s">
        <v>63</v>
      </c>
      <c r="M31" s="218"/>
      <c r="N31" s="218"/>
      <c r="O31" s="218"/>
      <c r="P31" s="218"/>
      <c r="Q31" s="218"/>
      <c r="R31" s="218"/>
      <c r="S31" s="77">
        <f t="shared" si="2"/>
        <v>108</v>
      </c>
      <c r="T31" s="77"/>
      <c r="U31" s="78">
        <f t="shared" si="7"/>
        <v>0</v>
      </c>
      <c r="V31" s="84">
        <f t="shared" si="1"/>
        <v>0</v>
      </c>
      <c r="W31" s="22">
        <f t="shared" si="3"/>
        <v>108</v>
      </c>
      <c r="X31" s="85">
        <f t="shared" si="4"/>
        <v>90</v>
      </c>
      <c r="Y31" s="22"/>
      <c r="Z31" s="85">
        <v>18</v>
      </c>
      <c r="AA31" s="85"/>
      <c r="AB31" s="85">
        <f t="shared" si="8"/>
        <v>0</v>
      </c>
      <c r="AC31" s="22">
        <f t="shared" si="5"/>
        <v>36</v>
      </c>
      <c r="AD31" s="87"/>
      <c r="AE31" s="22">
        <v>36</v>
      </c>
      <c r="AF31" s="22"/>
      <c r="AG31" s="22"/>
      <c r="AH31" s="21">
        <f t="shared" si="6"/>
        <v>72</v>
      </c>
      <c r="AI31" s="87"/>
      <c r="AJ31" s="22">
        <v>72</v>
      </c>
      <c r="AK31" s="22"/>
      <c r="AL31" s="85"/>
      <c r="AM31" s="86">
        <f t="shared" si="9"/>
        <v>0</v>
      </c>
      <c r="AN31" s="87"/>
      <c r="AO31" s="22"/>
      <c r="AP31" s="22"/>
      <c r="AQ31" s="22"/>
      <c r="AR31" s="86">
        <f t="shared" si="10"/>
        <v>0</v>
      </c>
      <c r="AS31" s="88"/>
      <c r="AT31" s="31"/>
      <c r="AU31" s="31"/>
      <c r="AV31" s="31"/>
      <c r="AW31" s="89">
        <f t="shared" si="11"/>
        <v>0</v>
      </c>
      <c r="AX31" s="88"/>
      <c r="AY31" s="31"/>
      <c r="AZ31" s="31"/>
      <c r="BA31" s="90"/>
      <c r="BB31" s="91">
        <f t="shared" si="12"/>
        <v>0</v>
      </c>
      <c r="BC31" s="88"/>
      <c r="BD31" s="22"/>
      <c r="BE31" s="22"/>
      <c r="BF31" s="22"/>
      <c r="BG31" s="92">
        <f t="shared" si="13"/>
        <v>0</v>
      </c>
      <c r="BH31" s="87"/>
      <c r="BI31" s="22"/>
      <c r="BJ31" s="22"/>
      <c r="BK31" s="85"/>
      <c r="BL31" s="86">
        <f t="shared" si="14"/>
        <v>0</v>
      </c>
      <c r="BM31" s="87"/>
      <c r="BN31" s="22"/>
      <c r="BO31" s="22"/>
      <c r="BP31" s="22"/>
    </row>
    <row r="32" spans="1:80" ht="10.5" customHeight="1" x14ac:dyDescent="0.2">
      <c r="A32" s="83" t="s">
        <v>226</v>
      </c>
      <c r="B32" s="262" t="s">
        <v>227</v>
      </c>
      <c r="C32" s="268"/>
      <c r="D32" s="268"/>
      <c r="E32" s="268"/>
      <c r="F32" s="268"/>
      <c r="G32" s="268"/>
      <c r="H32" s="268"/>
      <c r="I32" s="268"/>
      <c r="J32" s="284"/>
      <c r="K32" s="22"/>
      <c r="L32" s="22" t="s">
        <v>63</v>
      </c>
      <c r="M32" s="218"/>
      <c r="N32" s="218"/>
      <c r="O32" s="218"/>
      <c r="P32" s="218"/>
      <c r="Q32" s="218"/>
      <c r="R32" s="218"/>
      <c r="S32" s="77">
        <f t="shared" ref="S32:S42" si="17">T32+V32+W32+U32</f>
        <v>72</v>
      </c>
      <c r="T32" s="77"/>
      <c r="U32" s="78">
        <f t="shared" ref="U32:U42" si="18">AD32+AI32+AN32+AS32+AX32+BC32+BH32+BM32</f>
        <v>0</v>
      </c>
      <c r="V32" s="84">
        <f t="shared" ref="V32:V42" si="19">AG32+AL32+AQ32+AV32+BA32+BF32+BK32+BP32</f>
        <v>0</v>
      </c>
      <c r="W32" s="22">
        <f t="shared" ref="W32:W42" si="20">AE32+AJ32+AO32+AT32+AY32+BD32+BI32+BN32</f>
        <v>72</v>
      </c>
      <c r="X32" s="85">
        <f t="shared" ref="X32:X42" si="21">W32-Y32-AA32-Z32</f>
        <v>60</v>
      </c>
      <c r="Y32" s="22"/>
      <c r="Z32" s="85">
        <v>12</v>
      </c>
      <c r="AA32" s="85"/>
      <c r="AB32" s="85"/>
      <c r="AC32" s="22">
        <f>AE32+AF32+AG32</f>
        <v>36</v>
      </c>
      <c r="AD32" s="87"/>
      <c r="AE32" s="22">
        <v>36</v>
      </c>
      <c r="AF32" s="22"/>
      <c r="AG32" s="22"/>
      <c r="AH32" s="21">
        <f>AJ32+AK32+AL32</f>
        <v>36</v>
      </c>
      <c r="AI32" s="87"/>
      <c r="AJ32" s="22">
        <v>36</v>
      </c>
      <c r="AK32" s="22"/>
      <c r="AL32" s="85"/>
      <c r="AM32" s="86"/>
      <c r="AN32" s="87"/>
      <c r="AO32" s="22"/>
      <c r="AP32" s="22"/>
      <c r="AQ32" s="22"/>
      <c r="AR32" s="86"/>
      <c r="AS32" s="88"/>
      <c r="AT32" s="31"/>
      <c r="AU32" s="31"/>
      <c r="AV32" s="31"/>
      <c r="AW32" s="89"/>
      <c r="AX32" s="88"/>
      <c r="AY32" s="31"/>
      <c r="AZ32" s="31"/>
      <c r="BA32" s="90"/>
      <c r="BB32" s="91"/>
      <c r="BC32" s="88"/>
      <c r="BD32" s="22"/>
      <c r="BE32" s="22"/>
      <c r="BF32" s="22"/>
      <c r="BG32" s="92"/>
      <c r="BH32" s="87"/>
      <c r="BI32" s="22"/>
      <c r="BJ32" s="22"/>
      <c r="BK32" s="85"/>
      <c r="BL32" s="86"/>
      <c r="BM32" s="87"/>
      <c r="BN32" s="22"/>
      <c r="BO32" s="22"/>
      <c r="BP32" s="22"/>
    </row>
    <row r="33" spans="1:80" ht="10.5" customHeight="1" x14ac:dyDescent="0.2">
      <c r="A33" s="83" t="s">
        <v>228</v>
      </c>
      <c r="B33" s="262" t="s">
        <v>68</v>
      </c>
      <c r="C33" s="268"/>
      <c r="D33" s="268"/>
      <c r="E33" s="268"/>
      <c r="F33" s="268"/>
      <c r="G33" s="268"/>
      <c r="H33" s="268"/>
      <c r="I33" s="268"/>
      <c r="J33" s="284"/>
      <c r="K33" s="22" t="s">
        <v>69</v>
      </c>
      <c r="L33" s="22" t="s">
        <v>63</v>
      </c>
      <c r="M33" s="218"/>
      <c r="N33" s="218"/>
      <c r="O33" s="218"/>
      <c r="P33" s="218"/>
      <c r="Q33" s="218"/>
      <c r="R33" s="218"/>
      <c r="S33" s="77">
        <f t="shared" si="17"/>
        <v>108</v>
      </c>
      <c r="T33" s="77"/>
      <c r="U33" s="78">
        <f t="shared" si="18"/>
        <v>0</v>
      </c>
      <c r="V33" s="84">
        <f t="shared" si="19"/>
        <v>0</v>
      </c>
      <c r="W33" s="22">
        <f t="shared" si="20"/>
        <v>108</v>
      </c>
      <c r="X33" s="85">
        <f t="shared" si="21"/>
        <v>2</v>
      </c>
      <c r="Y33" s="22"/>
      <c r="Z33" s="85">
        <v>106</v>
      </c>
      <c r="AA33" s="85"/>
      <c r="AB33" s="85"/>
      <c r="AC33" s="22">
        <f t="shared" si="5"/>
        <v>52</v>
      </c>
      <c r="AD33" s="87"/>
      <c r="AE33" s="22">
        <v>52</v>
      </c>
      <c r="AF33" s="22"/>
      <c r="AG33" s="22"/>
      <c r="AH33" s="21">
        <f t="shared" si="6"/>
        <v>56</v>
      </c>
      <c r="AI33" s="87"/>
      <c r="AJ33" s="22">
        <v>56</v>
      </c>
      <c r="AK33" s="22"/>
      <c r="AL33" s="85"/>
      <c r="AM33" s="86"/>
      <c r="AN33" s="87"/>
      <c r="AO33" s="22"/>
      <c r="AP33" s="22"/>
      <c r="AQ33" s="22"/>
      <c r="AR33" s="86"/>
      <c r="AS33" s="88"/>
      <c r="AT33" s="31"/>
      <c r="AU33" s="31"/>
      <c r="AV33" s="31"/>
      <c r="AW33" s="89"/>
      <c r="AX33" s="88"/>
      <c r="AY33" s="31"/>
      <c r="AZ33" s="31"/>
      <c r="BA33" s="90"/>
      <c r="BB33" s="91"/>
      <c r="BC33" s="88"/>
      <c r="BD33" s="22"/>
      <c r="BE33" s="22"/>
      <c r="BF33" s="22"/>
      <c r="BG33" s="92"/>
      <c r="BH33" s="87"/>
      <c r="BI33" s="22"/>
      <c r="BJ33" s="22"/>
      <c r="BK33" s="85"/>
      <c r="BL33" s="86"/>
      <c r="BM33" s="87"/>
      <c r="BN33" s="22"/>
      <c r="BO33" s="22"/>
      <c r="BP33" s="22"/>
    </row>
    <row r="34" spans="1:80" ht="10.5" customHeight="1" x14ac:dyDescent="0.2">
      <c r="A34" s="83" t="s">
        <v>229</v>
      </c>
      <c r="B34" s="262" t="s">
        <v>70</v>
      </c>
      <c r="C34" s="268"/>
      <c r="D34" s="268"/>
      <c r="E34" s="268"/>
      <c r="F34" s="268"/>
      <c r="G34" s="268"/>
      <c r="H34" s="268"/>
      <c r="I34" s="268"/>
      <c r="J34" s="284"/>
      <c r="K34" s="22" t="s">
        <v>63</v>
      </c>
      <c r="L34" s="22"/>
      <c r="M34" s="218"/>
      <c r="N34" s="218"/>
      <c r="O34" s="218"/>
      <c r="P34" s="218"/>
      <c r="Q34" s="218"/>
      <c r="R34" s="218"/>
      <c r="S34" s="77">
        <f t="shared" si="17"/>
        <v>36</v>
      </c>
      <c r="T34" s="77"/>
      <c r="U34" s="78">
        <f t="shared" si="18"/>
        <v>0</v>
      </c>
      <c r="V34" s="84">
        <f t="shared" si="19"/>
        <v>0</v>
      </c>
      <c r="W34" s="22">
        <f t="shared" si="20"/>
        <v>36</v>
      </c>
      <c r="X34" s="85">
        <f t="shared" si="21"/>
        <v>26</v>
      </c>
      <c r="Y34" s="22"/>
      <c r="Z34" s="85">
        <v>10</v>
      </c>
      <c r="AA34" s="85"/>
      <c r="AB34" s="85"/>
      <c r="AC34" s="22">
        <f t="shared" si="5"/>
        <v>36</v>
      </c>
      <c r="AD34" s="87"/>
      <c r="AE34" s="22">
        <v>36</v>
      </c>
      <c r="AF34" s="22"/>
      <c r="AG34" s="22"/>
      <c r="AH34" s="21">
        <f t="shared" si="6"/>
        <v>0</v>
      </c>
      <c r="AI34" s="87"/>
      <c r="AJ34" s="22"/>
      <c r="AK34" s="22"/>
      <c r="AL34" s="85"/>
      <c r="AM34" s="86"/>
      <c r="AN34" s="87"/>
      <c r="AO34" s="22"/>
      <c r="AP34" s="22"/>
      <c r="AQ34" s="22"/>
      <c r="AR34" s="86"/>
      <c r="AS34" s="88"/>
      <c r="AT34" s="31"/>
      <c r="AU34" s="31"/>
      <c r="AV34" s="31"/>
      <c r="AW34" s="89"/>
      <c r="AX34" s="88"/>
      <c r="AY34" s="31"/>
      <c r="AZ34" s="31"/>
      <c r="BA34" s="90"/>
      <c r="BB34" s="91"/>
      <c r="BC34" s="88"/>
      <c r="BD34" s="22"/>
      <c r="BE34" s="22"/>
      <c r="BF34" s="22"/>
      <c r="BG34" s="92"/>
      <c r="BH34" s="87"/>
      <c r="BI34" s="22"/>
      <c r="BJ34" s="22"/>
      <c r="BK34" s="85"/>
      <c r="BL34" s="86"/>
      <c r="BM34" s="87"/>
      <c r="BN34" s="22"/>
      <c r="BO34" s="22"/>
      <c r="BP34" s="22"/>
    </row>
    <row r="35" spans="1:80" ht="10.5" customHeight="1" x14ac:dyDescent="0.2">
      <c r="A35" s="83"/>
      <c r="B35" s="286" t="s">
        <v>230</v>
      </c>
      <c r="C35" s="286"/>
      <c r="D35" s="286"/>
      <c r="E35" s="286"/>
      <c r="F35" s="286"/>
      <c r="G35" s="286"/>
      <c r="H35" s="286"/>
      <c r="I35" s="286"/>
      <c r="J35" s="286"/>
      <c r="K35" s="76"/>
      <c r="L35" s="76"/>
      <c r="M35" s="218"/>
      <c r="N35" s="218"/>
      <c r="O35" s="218"/>
      <c r="P35" s="218"/>
      <c r="Q35" s="218"/>
      <c r="R35" s="218"/>
      <c r="S35" s="77">
        <f t="shared" si="17"/>
        <v>0</v>
      </c>
      <c r="T35" s="77"/>
      <c r="U35" s="78">
        <f t="shared" si="18"/>
        <v>0</v>
      </c>
      <c r="V35" s="84">
        <f t="shared" si="19"/>
        <v>0</v>
      </c>
      <c r="W35" s="22">
        <f t="shared" si="20"/>
        <v>0</v>
      </c>
      <c r="X35" s="85">
        <f t="shared" si="21"/>
        <v>0</v>
      </c>
      <c r="Y35" s="76"/>
      <c r="Z35" s="76"/>
      <c r="AA35" s="85"/>
      <c r="AB35" s="85"/>
      <c r="AC35" s="22"/>
      <c r="AD35" s="87"/>
      <c r="AE35" s="22"/>
      <c r="AF35" s="22"/>
      <c r="AG35" s="22"/>
      <c r="AH35" s="21"/>
      <c r="AI35" s="87"/>
      <c r="AJ35" s="22"/>
      <c r="AK35" s="22"/>
      <c r="AL35" s="85"/>
      <c r="AM35" s="86"/>
      <c r="AN35" s="87"/>
      <c r="AO35" s="22"/>
      <c r="AP35" s="22"/>
      <c r="AQ35" s="22"/>
      <c r="AR35" s="86"/>
      <c r="AS35" s="88"/>
      <c r="AT35" s="31"/>
      <c r="AU35" s="31"/>
      <c r="AV35" s="31"/>
      <c r="AW35" s="89"/>
      <c r="AX35" s="88"/>
      <c r="AY35" s="31"/>
      <c r="AZ35" s="31"/>
      <c r="BA35" s="90"/>
      <c r="BB35" s="91"/>
      <c r="BC35" s="88"/>
      <c r="BD35" s="22"/>
      <c r="BE35" s="22"/>
      <c r="BF35" s="22"/>
      <c r="BG35" s="92"/>
      <c r="BH35" s="87"/>
      <c r="BI35" s="22"/>
      <c r="BJ35" s="22"/>
      <c r="BK35" s="85"/>
      <c r="BL35" s="86"/>
      <c r="BM35" s="87"/>
      <c r="BN35" s="22"/>
      <c r="BO35" s="22"/>
      <c r="BP35" s="22"/>
    </row>
    <row r="36" spans="1:80" ht="10.5" customHeight="1" x14ac:dyDescent="0.2">
      <c r="A36" s="83" t="s">
        <v>231</v>
      </c>
      <c r="B36" s="262" t="s">
        <v>66</v>
      </c>
      <c r="C36" s="268"/>
      <c r="D36" s="268"/>
      <c r="E36" s="268"/>
      <c r="F36" s="268"/>
      <c r="G36" s="268"/>
      <c r="H36" s="268"/>
      <c r="I36" s="268"/>
      <c r="J36" s="284"/>
      <c r="K36" s="22" t="s">
        <v>61</v>
      </c>
      <c r="L36" s="22" t="s">
        <v>61</v>
      </c>
      <c r="M36" s="219"/>
      <c r="N36" s="219"/>
      <c r="O36" s="219"/>
      <c r="P36" s="219"/>
      <c r="Q36" s="219"/>
      <c r="R36" s="219"/>
      <c r="S36" s="77">
        <f t="shared" si="17"/>
        <v>240</v>
      </c>
      <c r="T36" s="77">
        <v>15</v>
      </c>
      <c r="U36" s="78">
        <f t="shared" si="18"/>
        <v>9</v>
      </c>
      <c r="V36" s="84">
        <f t="shared" si="19"/>
        <v>0</v>
      </c>
      <c r="W36" s="22">
        <f t="shared" si="20"/>
        <v>216</v>
      </c>
      <c r="X36" s="85">
        <f t="shared" si="21"/>
        <v>84</v>
      </c>
      <c r="Y36" s="85"/>
      <c r="Z36" s="85">
        <v>132</v>
      </c>
      <c r="AA36" s="85"/>
      <c r="AB36" s="85"/>
      <c r="AC36" s="22">
        <f>AE36+AF36+AG36</f>
        <v>96</v>
      </c>
      <c r="AD36" s="87">
        <v>3</v>
      </c>
      <c r="AE36" s="22">
        <v>96</v>
      </c>
      <c r="AF36" s="22"/>
      <c r="AG36" s="22"/>
      <c r="AH36" s="21">
        <f>AJ36+AK36+AL36</f>
        <v>120</v>
      </c>
      <c r="AI36" s="87">
        <v>6</v>
      </c>
      <c r="AJ36" s="22">
        <v>120</v>
      </c>
      <c r="AK36" s="22"/>
      <c r="AL36" s="85"/>
      <c r="AM36" s="86"/>
      <c r="AN36" s="88"/>
      <c r="AO36" s="31"/>
      <c r="AP36" s="22"/>
      <c r="AQ36" s="22"/>
      <c r="AR36" s="86"/>
      <c r="AS36" s="88"/>
      <c r="AT36" s="31"/>
      <c r="AU36" s="31"/>
      <c r="AV36" s="31"/>
      <c r="AW36" s="89"/>
      <c r="AX36" s="88"/>
      <c r="AY36" s="31"/>
      <c r="AZ36" s="31"/>
      <c r="BA36" s="90"/>
      <c r="BB36" s="91"/>
      <c r="BC36" s="88"/>
      <c r="BD36" s="22"/>
      <c r="BE36" s="22"/>
      <c r="BF36" s="22"/>
      <c r="BG36" s="92"/>
      <c r="BH36" s="87"/>
      <c r="BI36" s="22"/>
      <c r="BJ36" s="22"/>
      <c r="BK36" s="85"/>
      <c r="BL36" s="86"/>
      <c r="BM36" s="87"/>
      <c r="BN36" s="22"/>
      <c r="BO36" s="22"/>
      <c r="BP36" s="22"/>
    </row>
    <row r="37" spans="1:80" ht="20.25" customHeight="1" x14ac:dyDescent="0.2">
      <c r="A37" s="83" t="s">
        <v>232</v>
      </c>
      <c r="B37" s="262" t="s">
        <v>71</v>
      </c>
      <c r="C37" s="268" t="s">
        <v>72</v>
      </c>
      <c r="D37" s="268" t="s">
        <v>72</v>
      </c>
      <c r="E37" s="268" t="s">
        <v>72</v>
      </c>
      <c r="F37" s="268" t="s">
        <v>72</v>
      </c>
      <c r="G37" s="268" t="s">
        <v>72</v>
      </c>
      <c r="H37" s="268" t="s">
        <v>72</v>
      </c>
      <c r="I37" s="268" t="s">
        <v>72</v>
      </c>
      <c r="J37" s="284" t="s">
        <v>72</v>
      </c>
      <c r="K37" s="22"/>
      <c r="L37" s="22" t="s">
        <v>61</v>
      </c>
      <c r="M37" s="218"/>
      <c r="N37" s="218"/>
      <c r="O37" s="218"/>
      <c r="P37" s="218"/>
      <c r="Q37" s="218"/>
      <c r="R37" s="218"/>
      <c r="S37" s="77">
        <f t="shared" si="17"/>
        <v>168</v>
      </c>
      <c r="T37" s="77">
        <v>18</v>
      </c>
      <c r="U37" s="78">
        <f t="shared" si="18"/>
        <v>6</v>
      </c>
      <c r="V37" s="84">
        <f t="shared" si="19"/>
        <v>0</v>
      </c>
      <c r="W37" s="22">
        <f t="shared" si="20"/>
        <v>144</v>
      </c>
      <c r="X37" s="85">
        <f t="shared" si="21"/>
        <v>72</v>
      </c>
      <c r="Y37" s="22"/>
      <c r="Z37" s="22">
        <v>72</v>
      </c>
      <c r="AA37" s="93"/>
      <c r="AB37" s="85"/>
      <c r="AC37" s="22">
        <f>AE37+AF37+AG37</f>
        <v>52</v>
      </c>
      <c r="AD37" s="87"/>
      <c r="AE37" s="22">
        <v>52</v>
      </c>
      <c r="AF37" s="22"/>
      <c r="AG37" s="22"/>
      <c r="AH37" s="21">
        <f>AJ37+AK37+AL37</f>
        <v>92</v>
      </c>
      <c r="AI37" s="87">
        <v>6</v>
      </c>
      <c r="AJ37" s="22">
        <v>92</v>
      </c>
      <c r="AK37" s="22"/>
      <c r="AL37" s="85"/>
      <c r="AM37" s="86"/>
      <c r="AN37" s="88"/>
      <c r="AO37" s="31"/>
      <c r="AP37" s="22"/>
      <c r="AQ37" s="22"/>
      <c r="AR37" s="86"/>
      <c r="AS37" s="88"/>
      <c r="AT37" s="31"/>
      <c r="AU37" s="31"/>
      <c r="AV37" s="31"/>
      <c r="AW37" s="89"/>
      <c r="AX37" s="88"/>
      <c r="AY37" s="31"/>
      <c r="AZ37" s="31"/>
      <c r="BA37" s="90"/>
      <c r="BB37" s="91"/>
      <c r="BC37" s="88"/>
      <c r="BD37" s="22"/>
      <c r="BE37" s="22"/>
      <c r="BF37" s="22"/>
      <c r="BG37" s="92"/>
      <c r="BH37" s="87"/>
      <c r="BI37" s="22"/>
      <c r="BJ37" s="22"/>
      <c r="BK37" s="85"/>
      <c r="BL37" s="86"/>
      <c r="BM37" s="87"/>
      <c r="BN37" s="22"/>
      <c r="BO37" s="22"/>
      <c r="BP37" s="22"/>
    </row>
    <row r="38" spans="1:80" ht="10.5" customHeight="1" x14ac:dyDescent="0.2">
      <c r="A38" s="217"/>
      <c r="B38" s="285" t="s">
        <v>233</v>
      </c>
      <c r="C38" s="285"/>
      <c r="D38" s="285"/>
      <c r="E38" s="285"/>
      <c r="F38" s="285"/>
      <c r="G38" s="285"/>
      <c r="H38" s="285"/>
      <c r="I38" s="285"/>
      <c r="J38" s="285"/>
      <c r="K38" s="22"/>
      <c r="L38" s="22"/>
      <c r="M38" s="218"/>
      <c r="N38" s="218"/>
      <c r="O38" s="218"/>
      <c r="P38" s="218"/>
      <c r="Q38" s="218"/>
      <c r="R38" s="218"/>
      <c r="S38" s="77">
        <f t="shared" si="17"/>
        <v>0</v>
      </c>
      <c r="T38" s="77"/>
      <c r="U38" s="78">
        <f t="shared" si="18"/>
        <v>0</v>
      </c>
      <c r="V38" s="84">
        <f t="shared" si="19"/>
        <v>0</v>
      </c>
      <c r="W38" s="22">
        <f t="shared" si="20"/>
        <v>0</v>
      </c>
      <c r="X38" s="85">
        <f t="shared" si="21"/>
        <v>0</v>
      </c>
      <c r="Y38" s="22"/>
      <c r="Z38" s="22"/>
      <c r="AA38" s="85"/>
      <c r="AB38" s="85">
        <f>AF38+AK38+AP38+AU38+AZ38+BE38+BJ38+BO38</f>
        <v>0</v>
      </c>
      <c r="AC38" s="22"/>
      <c r="AD38" s="87"/>
      <c r="AE38" s="22"/>
      <c r="AF38" s="22"/>
      <c r="AG38" s="22"/>
      <c r="AH38" s="21"/>
      <c r="AI38" s="87"/>
      <c r="AJ38" s="22"/>
      <c r="AK38" s="22"/>
      <c r="AL38" s="85"/>
      <c r="AM38" s="86">
        <f>AO38+AP38+AQ38</f>
        <v>0</v>
      </c>
      <c r="AN38" s="88"/>
      <c r="AO38" s="31"/>
      <c r="AP38" s="22"/>
      <c r="AQ38" s="22"/>
      <c r="AR38" s="86">
        <f>AT38+AU38+AV38</f>
        <v>0</v>
      </c>
      <c r="AS38" s="88"/>
      <c r="AT38" s="31"/>
      <c r="AU38" s="31"/>
      <c r="AV38" s="31"/>
      <c r="AW38" s="89">
        <f>AY38+AZ38+BA38</f>
        <v>0</v>
      </c>
      <c r="AX38" s="88"/>
      <c r="AY38" s="31"/>
      <c r="AZ38" s="31"/>
      <c r="BA38" s="90"/>
      <c r="BB38" s="91">
        <f>BD38+BE38+BF38</f>
        <v>0</v>
      </c>
      <c r="BC38" s="88"/>
      <c r="BD38" s="22"/>
      <c r="BE38" s="22"/>
      <c r="BF38" s="22"/>
      <c r="BG38" s="92">
        <f>BI38+BJ38+BK38</f>
        <v>0</v>
      </c>
      <c r="BH38" s="87"/>
      <c r="BI38" s="22"/>
      <c r="BJ38" s="22"/>
      <c r="BK38" s="85"/>
      <c r="BL38" s="86">
        <f>BN38+BO38+BP38</f>
        <v>0</v>
      </c>
      <c r="BM38" s="87"/>
      <c r="BN38" s="22"/>
      <c r="BO38" s="22"/>
      <c r="BP38" s="22"/>
    </row>
    <row r="39" spans="1:80" ht="10.5" customHeight="1" x14ac:dyDescent="0.2">
      <c r="A39" s="221" t="s">
        <v>234</v>
      </c>
      <c r="B39" s="262" t="s">
        <v>210</v>
      </c>
      <c r="C39" s="268"/>
      <c r="D39" s="268"/>
      <c r="E39" s="268"/>
      <c r="F39" s="268"/>
      <c r="G39" s="268"/>
      <c r="H39" s="268"/>
      <c r="I39" s="268"/>
      <c r="J39" s="284"/>
      <c r="K39" s="97"/>
      <c r="L39" s="97" t="s">
        <v>63</v>
      </c>
      <c r="M39" s="218"/>
      <c r="N39" s="218"/>
      <c r="O39" s="218"/>
      <c r="P39" s="218"/>
      <c r="Q39" s="218"/>
      <c r="R39" s="218"/>
      <c r="S39" s="77">
        <f t="shared" si="17"/>
        <v>36</v>
      </c>
      <c r="T39" s="227"/>
      <c r="U39" s="78">
        <f t="shared" si="18"/>
        <v>0</v>
      </c>
      <c r="V39" s="84">
        <f t="shared" si="19"/>
        <v>0</v>
      </c>
      <c r="W39" s="22">
        <f t="shared" si="20"/>
        <v>36</v>
      </c>
      <c r="X39" s="85">
        <f t="shared" si="21"/>
        <v>24</v>
      </c>
      <c r="Y39" s="222"/>
      <c r="Z39" s="97">
        <v>12</v>
      </c>
      <c r="AA39" s="85"/>
      <c r="AB39" s="85">
        <f>AF39+AK39+AP39+AU39+AZ39+BE39</f>
        <v>0</v>
      </c>
      <c r="AC39" s="97">
        <f>AE39+AF39+AG39</f>
        <v>0</v>
      </c>
      <c r="AD39" s="222"/>
      <c r="AE39" s="22"/>
      <c r="AF39" s="222"/>
      <c r="AG39" s="222"/>
      <c r="AH39" s="223">
        <f>AJ39+AK39+AL39</f>
        <v>36</v>
      </c>
      <c r="AI39" s="222"/>
      <c r="AJ39" s="22">
        <v>36</v>
      </c>
      <c r="AK39" s="222"/>
      <c r="AL39" s="224"/>
      <c r="AM39" s="86">
        <f>AO39+AP39+AQ39</f>
        <v>0</v>
      </c>
      <c r="AN39" s="88"/>
      <c r="AO39" s="31"/>
      <c r="AP39" s="22"/>
      <c r="AQ39" s="22"/>
      <c r="AR39" s="86">
        <f>AT39+AU39+AV39</f>
        <v>0</v>
      </c>
      <c r="AS39" s="88"/>
      <c r="AT39" s="31"/>
      <c r="AU39" s="31"/>
      <c r="AV39" s="31"/>
      <c r="AW39" s="89">
        <f>AY39+AZ39+BA39</f>
        <v>0</v>
      </c>
      <c r="AX39" s="88"/>
      <c r="AY39" s="31"/>
      <c r="AZ39" s="31"/>
      <c r="BA39" s="90"/>
      <c r="BB39" s="91">
        <f>BD39+BE39+BF39</f>
        <v>0</v>
      </c>
      <c r="BC39" s="88"/>
      <c r="BD39" s="22"/>
      <c r="BE39" s="22"/>
      <c r="BF39" s="22"/>
      <c r="BG39" s="92">
        <f>BI39+BJ39+BK39</f>
        <v>0</v>
      </c>
      <c r="BH39" s="87"/>
      <c r="BI39" s="22"/>
      <c r="BJ39" s="22"/>
      <c r="BK39" s="85"/>
      <c r="BL39" s="86">
        <f>BN39+BO39+BP39</f>
        <v>0</v>
      </c>
      <c r="BM39" s="87"/>
      <c r="BN39" s="22"/>
      <c r="BO39" s="22"/>
      <c r="BP39" s="22"/>
    </row>
    <row r="40" spans="1:80" ht="10.5" customHeight="1" x14ac:dyDescent="0.2">
      <c r="A40" s="221" t="s">
        <v>235</v>
      </c>
      <c r="B40" s="262" t="s">
        <v>261</v>
      </c>
      <c r="C40" s="268"/>
      <c r="D40" s="268"/>
      <c r="E40" s="268"/>
      <c r="F40" s="268"/>
      <c r="G40" s="268"/>
      <c r="H40" s="268"/>
      <c r="I40" s="268"/>
      <c r="J40" s="284"/>
      <c r="K40" s="97" t="s">
        <v>63</v>
      </c>
      <c r="L40" s="222"/>
      <c r="M40" s="218"/>
      <c r="N40" s="218"/>
      <c r="O40" s="218"/>
      <c r="P40" s="218"/>
      <c r="Q40" s="218"/>
      <c r="R40" s="218"/>
      <c r="S40" s="77">
        <f t="shared" si="17"/>
        <v>36</v>
      </c>
      <c r="T40" s="227"/>
      <c r="U40" s="78">
        <f t="shared" si="18"/>
        <v>0</v>
      </c>
      <c r="V40" s="84">
        <f t="shared" si="19"/>
        <v>0</v>
      </c>
      <c r="W40" s="22">
        <f t="shared" si="20"/>
        <v>36</v>
      </c>
      <c r="X40" s="85">
        <f t="shared" si="21"/>
        <v>24</v>
      </c>
      <c r="Y40" s="222"/>
      <c r="Z40" s="97">
        <v>12</v>
      </c>
      <c r="AA40" s="85"/>
      <c r="AB40" s="85"/>
      <c r="AC40" s="97">
        <f t="shared" ref="AC40:AC41" si="22">AE40+AF40+AG40</f>
        <v>36</v>
      </c>
      <c r="AD40" s="222"/>
      <c r="AE40" s="22">
        <v>36</v>
      </c>
      <c r="AF40" s="222"/>
      <c r="AG40" s="222"/>
      <c r="AH40" s="223">
        <f t="shared" ref="AH40:AH41" si="23">AJ40+AK40+AL40</f>
        <v>0</v>
      </c>
      <c r="AI40" s="222"/>
      <c r="AJ40" s="222"/>
      <c r="AK40" s="222"/>
      <c r="AL40" s="224"/>
      <c r="AM40" s="86"/>
      <c r="AN40" s="87"/>
      <c r="AO40" s="22"/>
      <c r="AP40" s="22"/>
      <c r="AQ40" s="22"/>
      <c r="AR40" s="86"/>
      <c r="AS40" s="88"/>
      <c r="AT40" s="31"/>
      <c r="AU40" s="31"/>
      <c r="AV40" s="31"/>
      <c r="AW40" s="89"/>
      <c r="AX40" s="88"/>
      <c r="AY40" s="31"/>
      <c r="AZ40" s="31"/>
      <c r="BA40" s="90"/>
      <c r="BB40" s="91"/>
      <c r="BC40" s="88"/>
      <c r="BD40" s="22"/>
      <c r="BE40" s="22"/>
      <c r="BF40" s="22"/>
      <c r="BG40" s="92"/>
      <c r="BH40" s="87"/>
      <c r="BI40" s="22"/>
      <c r="BJ40" s="22"/>
      <c r="BK40" s="85"/>
      <c r="BL40" s="86"/>
      <c r="BM40" s="87"/>
      <c r="BN40" s="22"/>
      <c r="BO40" s="22"/>
      <c r="BP40" s="22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1:80" ht="10.5" customHeight="1" x14ac:dyDescent="0.2">
      <c r="A41" s="221" t="s">
        <v>236</v>
      </c>
      <c r="B41" s="262" t="s">
        <v>62</v>
      </c>
      <c r="C41" s="268"/>
      <c r="D41" s="268"/>
      <c r="E41" s="268"/>
      <c r="F41" s="268"/>
      <c r="G41" s="268"/>
      <c r="H41" s="268"/>
      <c r="I41" s="268"/>
      <c r="J41" s="284"/>
      <c r="K41" s="97"/>
      <c r="L41" s="222"/>
      <c r="M41" s="225"/>
      <c r="N41" s="225"/>
      <c r="O41" s="225"/>
      <c r="P41" s="225"/>
      <c r="Q41" s="225"/>
      <c r="R41" s="225"/>
      <c r="S41" s="77">
        <f t="shared" si="17"/>
        <v>0</v>
      </c>
      <c r="T41" s="227"/>
      <c r="U41" s="78">
        <f t="shared" si="18"/>
        <v>0</v>
      </c>
      <c r="V41" s="84">
        <f t="shared" si="19"/>
        <v>0</v>
      </c>
      <c r="W41" s="22">
        <f t="shared" si="20"/>
        <v>0</v>
      </c>
      <c r="X41" s="85">
        <f t="shared" si="21"/>
        <v>0</v>
      </c>
      <c r="Y41" s="222"/>
      <c r="Z41" s="97"/>
      <c r="AA41" s="85"/>
      <c r="AB41" s="85">
        <f>AF41+AK41+AP41+AU41+AZ41+BE41</f>
        <v>0</v>
      </c>
      <c r="AC41" s="97">
        <f t="shared" si="22"/>
        <v>0</v>
      </c>
      <c r="AD41" s="222"/>
      <c r="AE41" s="97"/>
      <c r="AF41" s="222"/>
      <c r="AG41" s="222"/>
      <c r="AH41" s="223">
        <f t="shared" si="23"/>
        <v>0</v>
      </c>
      <c r="AI41" s="222"/>
      <c r="AJ41" s="222"/>
      <c r="AK41" s="222"/>
      <c r="AL41" s="224"/>
      <c r="AM41" s="86">
        <f>AO41+AP41+AQ41</f>
        <v>0</v>
      </c>
      <c r="AN41" s="87"/>
      <c r="AO41" s="22"/>
      <c r="AP41" s="22"/>
      <c r="AQ41" s="22"/>
      <c r="AR41" s="86">
        <f>AT41+AU41+AV41</f>
        <v>0</v>
      </c>
      <c r="AS41" s="88"/>
      <c r="AT41" s="31"/>
      <c r="AU41" s="31"/>
      <c r="AV41" s="31"/>
      <c r="AW41" s="89">
        <f>AY41+AZ41+BA41</f>
        <v>0</v>
      </c>
      <c r="AX41" s="88"/>
      <c r="AY41" s="31"/>
      <c r="AZ41" s="31"/>
      <c r="BA41" s="90"/>
      <c r="BB41" s="91">
        <f>BD41+BE41+BF41</f>
        <v>0</v>
      </c>
      <c r="BC41" s="88"/>
      <c r="BD41" s="22"/>
      <c r="BE41" s="22"/>
      <c r="BF41" s="22"/>
      <c r="BG41" s="92">
        <f>BI41+BJ41+BK41</f>
        <v>0</v>
      </c>
      <c r="BH41" s="87"/>
      <c r="BI41" s="22"/>
      <c r="BJ41" s="22"/>
      <c r="BK41" s="85"/>
      <c r="BL41" s="86">
        <f>BN41+BO41+BP41</f>
        <v>0</v>
      </c>
      <c r="BM41" s="88"/>
      <c r="BN41" s="22"/>
      <c r="BO41" s="22"/>
      <c r="BP41" s="22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</row>
    <row r="42" spans="1:80" ht="10.5" customHeight="1" x14ac:dyDescent="0.2">
      <c r="A42" s="221" t="s">
        <v>237</v>
      </c>
      <c r="B42" s="262" t="s">
        <v>238</v>
      </c>
      <c r="C42" s="268"/>
      <c r="D42" s="268"/>
      <c r="E42" s="268"/>
      <c r="F42" s="268"/>
      <c r="G42" s="268"/>
      <c r="H42" s="268"/>
      <c r="I42" s="268"/>
      <c r="J42" s="284"/>
      <c r="K42" s="97"/>
      <c r="L42" s="97"/>
      <c r="M42" s="225"/>
      <c r="N42" s="225"/>
      <c r="O42" s="225"/>
      <c r="P42" s="225"/>
      <c r="Q42" s="225"/>
      <c r="R42" s="225"/>
      <c r="S42" s="77">
        <f t="shared" si="17"/>
        <v>0</v>
      </c>
      <c r="T42" s="227"/>
      <c r="U42" s="78">
        <f t="shared" si="18"/>
        <v>0</v>
      </c>
      <c r="V42" s="84">
        <f t="shared" si="19"/>
        <v>0</v>
      </c>
      <c r="W42" s="22">
        <f t="shared" si="20"/>
        <v>0</v>
      </c>
      <c r="X42" s="85">
        <f t="shared" si="21"/>
        <v>0</v>
      </c>
      <c r="Y42" s="226"/>
      <c r="Z42" s="97"/>
      <c r="AA42" s="85"/>
      <c r="AB42" s="85">
        <f>AF42+AK42+AP42+AU42+AZ42+BE42</f>
        <v>0</v>
      </c>
      <c r="AC42" s="97">
        <f>AE42+AF42+AG42</f>
        <v>0</v>
      </c>
      <c r="AD42" s="222"/>
      <c r="AE42" s="97"/>
      <c r="AF42" s="222"/>
      <c r="AG42" s="222"/>
      <c r="AH42" s="223">
        <f>AJ42+AK42+AL42</f>
        <v>0</v>
      </c>
      <c r="AI42" s="222"/>
      <c r="AJ42" s="22"/>
      <c r="AK42" s="222"/>
      <c r="AL42" s="224"/>
      <c r="AM42" s="86">
        <f>AO42+AP42+AQ42</f>
        <v>0</v>
      </c>
      <c r="AN42" s="87"/>
      <c r="AO42" s="22"/>
      <c r="AP42" s="22"/>
      <c r="AQ42" s="22"/>
      <c r="AR42" s="86">
        <f>AT42+AU42+AV42</f>
        <v>0</v>
      </c>
      <c r="AS42" s="88"/>
      <c r="AT42" s="31"/>
      <c r="AU42" s="31"/>
      <c r="AV42" s="31"/>
      <c r="AW42" s="89">
        <f>AY42+AZ42+BA42</f>
        <v>0</v>
      </c>
      <c r="AX42" s="88"/>
      <c r="AY42" s="31"/>
      <c r="AZ42" s="31"/>
      <c r="BA42" s="90"/>
      <c r="BB42" s="91">
        <f>BD42+BE42+BF42</f>
        <v>0</v>
      </c>
      <c r="BC42" s="88"/>
      <c r="BD42" s="22"/>
      <c r="BE42" s="22"/>
      <c r="BF42" s="22"/>
      <c r="BG42" s="92">
        <f>BI42+BJ42+BK42</f>
        <v>0</v>
      </c>
      <c r="BH42" s="87"/>
      <c r="BI42" s="22"/>
      <c r="BJ42" s="22"/>
      <c r="BK42" s="85"/>
      <c r="BL42" s="86">
        <f>BN42+BO42+BP42</f>
        <v>0</v>
      </c>
      <c r="BM42" s="87"/>
      <c r="BN42" s="22"/>
      <c r="BO42" s="22"/>
      <c r="BP42" s="22"/>
    </row>
    <row r="43" spans="1:80" s="30" customFormat="1" ht="12" customHeight="1" x14ac:dyDescent="0.2">
      <c r="A43" s="99"/>
      <c r="B43" s="282" t="s">
        <v>73</v>
      </c>
      <c r="C43" s="282"/>
      <c r="D43" s="282"/>
      <c r="E43" s="282"/>
      <c r="F43" s="282"/>
      <c r="G43" s="282"/>
      <c r="H43" s="282"/>
      <c r="I43" s="282"/>
      <c r="J43" s="282"/>
      <c r="K43" s="283"/>
      <c r="L43" s="283"/>
      <c r="M43" s="283"/>
      <c r="N43" s="283"/>
      <c r="O43" s="283"/>
      <c r="P43" s="283"/>
      <c r="Q43" s="283"/>
      <c r="R43" s="283"/>
      <c r="S43" s="100">
        <f t="shared" ref="S43:BF43" si="24">S44+S51+S56+S71+S101</f>
        <v>4464</v>
      </c>
      <c r="T43" s="101">
        <f t="shared" si="24"/>
        <v>78</v>
      </c>
      <c r="U43" s="101">
        <f t="shared" si="24"/>
        <v>102</v>
      </c>
      <c r="V43" s="101">
        <f t="shared" si="24"/>
        <v>74</v>
      </c>
      <c r="W43" s="101">
        <f t="shared" si="24"/>
        <v>2950</v>
      </c>
      <c r="X43" s="101">
        <f t="shared" si="24"/>
        <v>1533</v>
      </c>
      <c r="Y43" s="101">
        <f t="shared" si="24"/>
        <v>94</v>
      </c>
      <c r="Z43" s="101">
        <f t="shared" si="24"/>
        <v>1263</v>
      </c>
      <c r="AA43" s="101">
        <f t="shared" si="24"/>
        <v>60</v>
      </c>
      <c r="AB43" s="101">
        <f t="shared" si="24"/>
        <v>1044</v>
      </c>
      <c r="AC43" s="103">
        <f t="shared" si="24"/>
        <v>0</v>
      </c>
      <c r="AD43" s="103">
        <f t="shared" si="24"/>
        <v>0</v>
      </c>
      <c r="AE43" s="103">
        <f t="shared" si="24"/>
        <v>0</v>
      </c>
      <c r="AF43" s="103">
        <f t="shared" si="24"/>
        <v>0</v>
      </c>
      <c r="AG43" s="103">
        <f t="shared" si="24"/>
        <v>0</v>
      </c>
      <c r="AH43" s="100">
        <f t="shared" si="24"/>
        <v>0</v>
      </c>
      <c r="AI43" s="101">
        <f t="shared" si="24"/>
        <v>0</v>
      </c>
      <c r="AJ43" s="101">
        <f t="shared" si="24"/>
        <v>0</v>
      </c>
      <c r="AK43" s="101">
        <f t="shared" si="24"/>
        <v>0</v>
      </c>
      <c r="AL43" s="102">
        <f t="shared" si="24"/>
        <v>0</v>
      </c>
      <c r="AM43" s="103">
        <f t="shared" si="24"/>
        <v>576</v>
      </c>
      <c r="AN43" s="103">
        <f t="shared" si="24"/>
        <v>18</v>
      </c>
      <c r="AO43" s="103">
        <f t="shared" si="24"/>
        <v>558</v>
      </c>
      <c r="AP43" s="103">
        <f t="shared" si="24"/>
        <v>0</v>
      </c>
      <c r="AQ43" s="103">
        <f t="shared" si="24"/>
        <v>18</v>
      </c>
      <c r="AR43" s="100">
        <f t="shared" si="24"/>
        <v>846</v>
      </c>
      <c r="AS43" s="101">
        <f t="shared" si="24"/>
        <v>12</v>
      </c>
      <c r="AT43" s="101">
        <f t="shared" si="24"/>
        <v>756</v>
      </c>
      <c r="AU43" s="101">
        <f t="shared" si="24"/>
        <v>72</v>
      </c>
      <c r="AV43" s="102">
        <f t="shared" si="24"/>
        <v>18</v>
      </c>
      <c r="AW43" s="103">
        <f t="shared" si="24"/>
        <v>576</v>
      </c>
      <c r="AX43" s="103">
        <f t="shared" si="24"/>
        <v>12</v>
      </c>
      <c r="AY43" s="103">
        <f t="shared" si="24"/>
        <v>320</v>
      </c>
      <c r="AZ43" s="103">
        <f t="shared" si="24"/>
        <v>252</v>
      </c>
      <c r="BA43" s="103">
        <f t="shared" si="24"/>
        <v>4</v>
      </c>
      <c r="BB43" s="100">
        <f t="shared" si="24"/>
        <v>846</v>
      </c>
      <c r="BC43" s="101">
        <f t="shared" si="24"/>
        <v>24</v>
      </c>
      <c r="BD43" s="101">
        <f t="shared" si="24"/>
        <v>612</v>
      </c>
      <c r="BE43" s="101">
        <f t="shared" si="24"/>
        <v>216</v>
      </c>
      <c r="BF43" s="102">
        <f t="shared" si="24"/>
        <v>18</v>
      </c>
      <c r="BG43" s="103">
        <f t="shared" ref="BG43:BO43" si="25">BG56+BG71</f>
        <v>554</v>
      </c>
      <c r="BH43" s="103">
        <f t="shared" si="25"/>
        <v>18</v>
      </c>
      <c r="BI43" s="103">
        <f t="shared" si="25"/>
        <v>332</v>
      </c>
      <c r="BJ43" s="103">
        <f t="shared" si="25"/>
        <v>216</v>
      </c>
      <c r="BK43" s="102">
        <f t="shared" ref="BK43" si="26">BK44+BK51+BK56+BK71+BK101</f>
        <v>6</v>
      </c>
      <c r="BL43" s="101">
        <f t="shared" si="25"/>
        <v>542</v>
      </c>
      <c r="BM43" s="101">
        <f t="shared" si="25"/>
        <v>12</v>
      </c>
      <c r="BN43" s="101">
        <f t="shared" si="25"/>
        <v>246</v>
      </c>
      <c r="BO43" s="101">
        <f t="shared" si="25"/>
        <v>288</v>
      </c>
      <c r="BP43" s="102">
        <f t="shared" ref="BP43" si="27">BP44+BP51+BP56+BP71+BP101</f>
        <v>10</v>
      </c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109" customFormat="1" ht="12" customHeight="1" x14ac:dyDescent="0.2">
      <c r="A44" s="104" t="s">
        <v>74</v>
      </c>
      <c r="B44" s="273" t="s">
        <v>75</v>
      </c>
      <c r="C44" s="273"/>
      <c r="D44" s="273"/>
      <c r="E44" s="273"/>
      <c r="F44" s="273"/>
      <c r="G44" s="273"/>
      <c r="H44" s="273"/>
      <c r="I44" s="273"/>
      <c r="J44" s="273"/>
      <c r="K44" s="278"/>
      <c r="L44" s="278"/>
      <c r="M44" s="278"/>
      <c r="N44" s="278"/>
      <c r="O44" s="278"/>
      <c r="P44" s="278"/>
      <c r="Q44" s="278"/>
      <c r="R44" s="278"/>
      <c r="S44" s="105">
        <f>SUM(S46:S50)</f>
        <v>486</v>
      </c>
      <c r="T44" s="106">
        <f t="shared" ref="T44:AX44" si="28">SUM(T46:T50)</f>
        <v>0</v>
      </c>
      <c r="U44" s="106">
        <f t="shared" si="28"/>
        <v>6</v>
      </c>
      <c r="V44" s="106">
        <f t="shared" si="28"/>
        <v>10</v>
      </c>
      <c r="W44" s="106">
        <f t="shared" si="28"/>
        <v>470</v>
      </c>
      <c r="X44" s="106">
        <f t="shared" si="28"/>
        <v>94</v>
      </c>
      <c r="Y44" s="106">
        <f t="shared" si="28"/>
        <v>0</v>
      </c>
      <c r="Z44" s="106">
        <f t="shared" si="28"/>
        <v>376</v>
      </c>
      <c r="AA44" s="106">
        <f t="shared" si="28"/>
        <v>0</v>
      </c>
      <c r="AB44" s="106">
        <f t="shared" si="28"/>
        <v>0</v>
      </c>
      <c r="AC44" s="106">
        <f t="shared" si="28"/>
        <v>0</v>
      </c>
      <c r="AD44" s="106">
        <f t="shared" si="28"/>
        <v>0</v>
      </c>
      <c r="AE44" s="106">
        <f t="shared" si="28"/>
        <v>0</v>
      </c>
      <c r="AF44" s="106">
        <f t="shared" si="28"/>
        <v>0</v>
      </c>
      <c r="AG44" s="106">
        <f t="shared" si="28"/>
        <v>0</v>
      </c>
      <c r="AH44" s="105">
        <f t="shared" si="28"/>
        <v>0</v>
      </c>
      <c r="AI44" s="106">
        <f t="shared" si="28"/>
        <v>0</v>
      </c>
      <c r="AJ44" s="106">
        <f t="shared" si="28"/>
        <v>0</v>
      </c>
      <c r="AK44" s="106">
        <f t="shared" si="28"/>
        <v>0</v>
      </c>
      <c r="AL44" s="107">
        <f t="shared" si="28"/>
        <v>0</v>
      </c>
      <c r="AM44" s="106">
        <f t="shared" si="28"/>
        <v>112</v>
      </c>
      <c r="AN44" s="106">
        <f t="shared" si="28"/>
        <v>0</v>
      </c>
      <c r="AO44" s="106">
        <f t="shared" si="28"/>
        <v>106</v>
      </c>
      <c r="AP44" s="106">
        <f t="shared" si="28"/>
        <v>0</v>
      </c>
      <c r="AQ44" s="106">
        <f t="shared" si="28"/>
        <v>6</v>
      </c>
      <c r="AR44" s="105">
        <f t="shared" si="28"/>
        <v>80</v>
      </c>
      <c r="AS44" s="106">
        <f t="shared" si="28"/>
        <v>0</v>
      </c>
      <c r="AT44" s="106">
        <f t="shared" si="28"/>
        <v>80</v>
      </c>
      <c r="AU44" s="106">
        <f t="shared" si="28"/>
        <v>0</v>
      </c>
      <c r="AV44" s="107">
        <f t="shared" si="28"/>
        <v>0</v>
      </c>
      <c r="AW44" s="106">
        <f t="shared" si="28"/>
        <v>44</v>
      </c>
      <c r="AX44" s="106">
        <f t="shared" si="28"/>
        <v>0</v>
      </c>
      <c r="AY44" s="106">
        <f t="shared" ref="AY44:BP44" si="29">SUM(AY46:AY50)</f>
        <v>44</v>
      </c>
      <c r="AZ44" s="106">
        <f t="shared" si="29"/>
        <v>0</v>
      </c>
      <c r="BA44" s="106">
        <f t="shared" si="29"/>
        <v>0</v>
      </c>
      <c r="BB44" s="105">
        <f t="shared" si="29"/>
        <v>116</v>
      </c>
      <c r="BC44" s="106">
        <f t="shared" si="29"/>
        <v>0</v>
      </c>
      <c r="BD44" s="106">
        <f t="shared" si="29"/>
        <v>114</v>
      </c>
      <c r="BE44" s="106">
        <f t="shared" si="29"/>
        <v>0</v>
      </c>
      <c r="BF44" s="107">
        <f t="shared" si="29"/>
        <v>2</v>
      </c>
      <c r="BG44" s="106">
        <f t="shared" si="29"/>
        <v>40</v>
      </c>
      <c r="BH44" s="106">
        <f t="shared" si="29"/>
        <v>0</v>
      </c>
      <c r="BI44" s="106">
        <f t="shared" si="29"/>
        <v>40</v>
      </c>
      <c r="BJ44" s="106">
        <f t="shared" si="29"/>
        <v>0</v>
      </c>
      <c r="BK44" s="106">
        <f t="shared" si="29"/>
        <v>0</v>
      </c>
      <c r="BL44" s="106">
        <f t="shared" si="29"/>
        <v>88</v>
      </c>
      <c r="BM44" s="106">
        <f t="shared" si="29"/>
        <v>6</v>
      </c>
      <c r="BN44" s="106">
        <f t="shared" si="29"/>
        <v>86</v>
      </c>
      <c r="BO44" s="106">
        <f t="shared" si="29"/>
        <v>0</v>
      </c>
      <c r="BP44" s="106">
        <f t="shared" si="29"/>
        <v>2</v>
      </c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</row>
    <row r="45" spans="1:80" s="30" customFormat="1" ht="10.5" customHeight="1" x14ac:dyDescent="0.2">
      <c r="A45" s="67"/>
      <c r="B45" s="279" t="s">
        <v>20</v>
      </c>
      <c r="C45" s="279"/>
      <c r="D45" s="279"/>
      <c r="E45" s="279"/>
      <c r="F45" s="279"/>
      <c r="G45" s="279"/>
      <c r="H45" s="279"/>
      <c r="I45" s="279"/>
      <c r="J45" s="279"/>
      <c r="K45" s="68"/>
      <c r="L45" s="68"/>
      <c r="M45" s="68"/>
      <c r="N45" s="68"/>
      <c r="O45" s="68"/>
      <c r="P45" s="68"/>
      <c r="Q45" s="68"/>
      <c r="R45" s="68"/>
      <c r="S45" s="69"/>
      <c r="T45" s="69"/>
      <c r="U45" s="110">
        <f>SUM(U46:U50)</f>
        <v>6</v>
      </c>
      <c r="V45" s="71"/>
      <c r="W45" s="69"/>
      <c r="X45" s="69"/>
      <c r="Y45" s="69"/>
      <c r="Z45" s="69"/>
      <c r="AA45" s="69"/>
      <c r="AB45" s="69"/>
      <c r="AC45" s="72"/>
      <c r="AD45" s="73"/>
      <c r="AE45" s="69"/>
      <c r="AF45" s="69"/>
      <c r="AG45" s="69"/>
      <c r="AH45" s="69"/>
      <c r="AI45" s="73"/>
      <c r="AJ45" s="69"/>
      <c r="AK45" s="69"/>
      <c r="AL45" s="74"/>
      <c r="AM45" s="72"/>
      <c r="AN45" s="73"/>
      <c r="AO45" s="69"/>
      <c r="AP45" s="69"/>
      <c r="AQ45" s="69"/>
      <c r="AR45" s="69"/>
      <c r="AS45" s="73"/>
      <c r="AT45" s="69"/>
      <c r="AU45" s="69"/>
      <c r="AV45" s="74"/>
      <c r="AW45" s="72"/>
      <c r="AX45" s="73"/>
      <c r="AY45" s="69"/>
      <c r="AZ45" s="69"/>
      <c r="BA45" s="69"/>
      <c r="BB45" s="69"/>
      <c r="BC45" s="73"/>
      <c r="BD45" s="69"/>
      <c r="BE45" s="69"/>
      <c r="BF45" s="74"/>
      <c r="BG45" s="72"/>
      <c r="BH45" s="73"/>
      <c r="BI45" s="69"/>
      <c r="BJ45" s="69"/>
      <c r="BK45" s="69"/>
      <c r="BL45" s="72"/>
      <c r="BM45" s="73"/>
      <c r="BN45" s="69"/>
      <c r="BO45" s="69"/>
      <c r="BP45" s="69"/>
    </row>
    <row r="46" spans="1:80" s="109" customFormat="1" ht="12" customHeight="1" x14ac:dyDescent="0.2">
      <c r="A46" s="83" t="s">
        <v>76</v>
      </c>
      <c r="B46" s="277" t="s">
        <v>77</v>
      </c>
      <c r="C46" s="277"/>
      <c r="D46" s="277"/>
      <c r="E46" s="277"/>
      <c r="F46" s="277"/>
      <c r="G46" s="277"/>
      <c r="H46" s="277"/>
      <c r="I46" s="277"/>
      <c r="J46" s="277"/>
      <c r="K46" s="22"/>
      <c r="L46" s="22"/>
      <c r="M46" s="111"/>
      <c r="N46" s="22"/>
      <c r="O46" s="22"/>
      <c r="P46" s="22"/>
      <c r="Q46" s="22"/>
      <c r="R46" s="22" t="s">
        <v>63</v>
      </c>
      <c r="S46" s="77">
        <f>V46+W46</f>
        <v>48</v>
      </c>
      <c r="T46" s="77"/>
      <c r="U46" s="78">
        <f>AD46+AI46+AN46+AS46+AX46+BC46+BH46+BM46</f>
        <v>0</v>
      </c>
      <c r="V46" s="84">
        <f>AG46+AL46+AQ46+AV46+BA46+BF46+BK46+BP46</f>
        <v>2</v>
      </c>
      <c r="W46" s="22">
        <f>AE46+AJ46+AO46+AT46+AY46+BD46+BI46+BN46</f>
        <v>46</v>
      </c>
      <c r="X46" s="85">
        <f>W46-Y46-AA46-Z46</f>
        <v>28</v>
      </c>
      <c r="Y46" s="85"/>
      <c r="Z46" s="85">
        <v>18</v>
      </c>
      <c r="AA46" s="85"/>
      <c r="AB46" s="85">
        <f>AF46+AK46+AP46+AU46+AZ46+BE46+BJ46+BO46</f>
        <v>0</v>
      </c>
      <c r="AC46" s="22">
        <f>AE46+AF46+AG46</f>
        <v>0</v>
      </c>
      <c r="AD46" s="87"/>
      <c r="AE46" s="22"/>
      <c r="AF46" s="22"/>
      <c r="AG46" s="22"/>
      <c r="AH46" s="21">
        <f>AJ46+AK46+AL46</f>
        <v>0</v>
      </c>
      <c r="AI46" s="87"/>
      <c r="AJ46" s="22"/>
      <c r="AK46" s="22"/>
      <c r="AL46" s="85"/>
      <c r="AM46" s="22">
        <f>AO46+AP46+AQ46</f>
        <v>0</v>
      </c>
      <c r="AN46" s="87"/>
      <c r="AO46" s="22"/>
      <c r="AP46" s="22"/>
      <c r="AQ46" s="22"/>
      <c r="AR46" s="21">
        <f>AT46+AU46+AV46</f>
        <v>0</v>
      </c>
      <c r="AS46" s="87"/>
      <c r="AT46" s="22"/>
      <c r="AU46" s="22"/>
      <c r="AV46" s="85"/>
      <c r="AW46" s="22">
        <f>AY46+AZ46+BA46</f>
        <v>0</v>
      </c>
      <c r="AX46" s="87"/>
      <c r="AY46" s="22"/>
      <c r="AZ46" s="22"/>
      <c r="BA46" s="22"/>
      <c r="BB46" s="21">
        <f>BD46+BE46+BF46</f>
        <v>0</v>
      </c>
      <c r="BC46" s="87"/>
      <c r="BD46" s="22"/>
      <c r="BE46" s="22"/>
      <c r="BF46" s="85"/>
      <c r="BG46" s="22">
        <f>BI46+BJ46+BK46</f>
        <v>0</v>
      </c>
      <c r="BH46" s="87"/>
      <c r="BI46" s="22"/>
      <c r="BJ46" s="22"/>
      <c r="BK46" s="22"/>
      <c r="BL46" s="22">
        <f>BN46+BO46+BP46</f>
        <v>48</v>
      </c>
      <c r="BM46" s="87"/>
      <c r="BN46" s="22">
        <v>46</v>
      </c>
      <c r="BO46" s="22"/>
      <c r="BP46" s="22">
        <v>2</v>
      </c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</row>
    <row r="47" spans="1:80" s="109" customFormat="1" ht="12" customHeight="1" x14ac:dyDescent="0.2">
      <c r="A47" s="83" t="s">
        <v>78</v>
      </c>
      <c r="B47" s="277" t="s">
        <v>67</v>
      </c>
      <c r="C47" s="277"/>
      <c r="D47" s="277"/>
      <c r="E47" s="277"/>
      <c r="F47" s="277"/>
      <c r="G47" s="277"/>
      <c r="H47" s="277"/>
      <c r="I47" s="277"/>
      <c r="J47" s="277"/>
      <c r="K47" s="111"/>
      <c r="L47" s="22"/>
      <c r="M47" s="22" t="s">
        <v>63</v>
      </c>
      <c r="N47" s="22"/>
      <c r="O47" s="22"/>
      <c r="P47" s="22"/>
      <c r="Q47" s="22"/>
      <c r="R47" s="22"/>
      <c r="S47" s="77">
        <f>V47+W47</f>
        <v>48</v>
      </c>
      <c r="T47" s="77"/>
      <c r="U47" s="78">
        <f>AD47+AI47+AN47+AS47+AX47+BC47+BH47+BM47</f>
        <v>0</v>
      </c>
      <c r="V47" s="84">
        <f>AG47+AL47+AQ47+AV47+BA47+BF47+BK47+BP47</f>
        <v>2</v>
      </c>
      <c r="W47" s="22">
        <f>AE47+AJ47+AO47+AT47+AY47+BD47+BI47+BN47</f>
        <v>46</v>
      </c>
      <c r="X47" s="85">
        <f>W47-Y47-AA47-Z47</f>
        <v>32</v>
      </c>
      <c r="Y47" s="85"/>
      <c r="Z47" s="85">
        <v>14</v>
      </c>
      <c r="AA47" s="85"/>
      <c r="AB47" s="85">
        <f>AF47+AK47+AP47+AU47+AZ47+BE47+BJ47+BO47</f>
        <v>0</v>
      </c>
      <c r="AC47" s="86">
        <f>AE47+AF47+AG47</f>
        <v>0</v>
      </c>
      <c r="AD47" s="87"/>
      <c r="AE47" s="22"/>
      <c r="AF47" s="22"/>
      <c r="AG47" s="22"/>
      <c r="AH47" s="92">
        <f>AJ47+AK47+AL47</f>
        <v>0</v>
      </c>
      <c r="AI47" s="87"/>
      <c r="AJ47" s="22"/>
      <c r="AK47" s="22"/>
      <c r="AL47" s="85"/>
      <c r="AM47" s="86">
        <f>AO47+AP47+AQ47</f>
        <v>48</v>
      </c>
      <c r="AN47" s="87"/>
      <c r="AO47" s="22">
        <v>46</v>
      </c>
      <c r="AP47" s="22"/>
      <c r="AQ47" s="22">
        <v>2</v>
      </c>
      <c r="AR47" s="92">
        <f>AT47+AU47+AV47</f>
        <v>0</v>
      </c>
      <c r="AS47" s="87"/>
      <c r="AT47" s="22"/>
      <c r="AU47" s="22"/>
      <c r="AV47" s="85"/>
      <c r="AW47" s="86">
        <f>AY47+AZ47+BA47</f>
        <v>0</v>
      </c>
      <c r="AX47" s="87"/>
      <c r="AY47" s="22"/>
      <c r="AZ47" s="22"/>
      <c r="BA47" s="22"/>
      <c r="BB47" s="92">
        <f>BD47+BE47+BF47</f>
        <v>0</v>
      </c>
      <c r="BC47" s="87"/>
      <c r="BD47" s="22"/>
      <c r="BE47" s="22"/>
      <c r="BF47" s="85"/>
      <c r="BG47" s="86">
        <f>BI47+BJ47+BK47</f>
        <v>0</v>
      </c>
      <c r="BH47" s="87"/>
      <c r="BI47" s="22"/>
      <c r="BJ47" s="22"/>
      <c r="BK47" s="22"/>
      <c r="BL47" s="86">
        <f>BN47+BO47+BP47</f>
        <v>0</v>
      </c>
      <c r="BM47" s="87"/>
      <c r="BN47" s="22"/>
      <c r="BO47" s="22"/>
      <c r="BP47" s="22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</row>
    <row r="48" spans="1:80" s="109" customFormat="1" ht="12" customHeight="1" x14ac:dyDescent="0.2">
      <c r="A48" s="83" t="s">
        <v>79</v>
      </c>
      <c r="B48" s="277" t="s">
        <v>80</v>
      </c>
      <c r="C48" s="277"/>
      <c r="D48" s="277"/>
      <c r="E48" s="277"/>
      <c r="F48" s="277"/>
      <c r="G48" s="277"/>
      <c r="H48" s="277"/>
      <c r="I48" s="277"/>
      <c r="J48" s="277"/>
      <c r="K48" s="111"/>
      <c r="L48" s="22"/>
      <c r="M48" s="22"/>
      <c r="N48" s="22"/>
      <c r="O48" s="22"/>
      <c r="P48" s="22" t="s">
        <v>63</v>
      </c>
      <c r="Q48" s="22"/>
      <c r="R48" s="22"/>
      <c r="S48" s="77">
        <f>V48+W48</f>
        <v>48</v>
      </c>
      <c r="T48" s="77"/>
      <c r="U48" s="78">
        <f>AD48+AI48+AN48+AS48+AX48+BC48+BH48+BM48</f>
        <v>0</v>
      </c>
      <c r="V48" s="84">
        <f>AG48+AL48+AQ48+AV48+BA48+BF48+BK48+BP48</f>
        <v>2</v>
      </c>
      <c r="W48" s="22">
        <f>AE48+AJ48+AO48+AT48+AY48+BD48+BI48+BN48</f>
        <v>46</v>
      </c>
      <c r="X48" s="85">
        <f>W48-Y48-AA48-Z48</f>
        <v>28</v>
      </c>
      <c r="Y48" s="85"/>
      <c r="Z48" s="85">
        <v>18</v>
      </c>
      <c r="AA48" s="85"/>
      <c r="AB48" s="85">
        <f>AF48+AK48+AP48+AU48+AZ48+BE48+BJ48+BO48</f>
        <v>0</v>
      </c>
      <c r="AC48" s="86">
        <f>AE48+AF48+AG48</f>
        <v>0</v>
      </c>
      <c r="AD48" s="87"/>
      <c r="AE48" s="22"/>
      <c r="AF48" s="22"/>
      <c r="AG48" s="22"/>
      <c r="AH48" s="92">
        <f>AJ48+AK48+AL48</f>
        <v>0</v>
      </c>
      <c r="AI48" s="87"/>
      <c r="AJ48" s="22"/>
      <c r="AK48" s="22"/>
      <c r="AL48" s="85"/>
      <c r="AM48" s="86">
        <f>AO48+AP48+AQ48</f>
        <v>0</v>
      </c>
      <c r="AN48" s="87"/>
      <c r="AO48" s="22"/>
      <c r="AP48" s="22"/>
      <c r="AQ48" s="22"/>
      <c r="AR48" s="92">
        <f>AT48+AU48+AV48</f>
        <v>0</v>
      </c>
      <c r="AS48" s="87"/>
      <c r="AT48" s="22"/>
      <c r="AU48" s="22"/>
      <c r="AV48" s="85"/>
      <c r="AW48" s="86">
        <f>AY48+AZ48+BA48</f>
        <v>0</v>
      </c>
      <c r="AX48" s="87"/>
      <c r="AY48" s="22"/>
      <c r="AZ48" s="22"/>
      <c r="BA48" s="22"/>
      <c r="BB48" s="92">
        <f>BD48+BE48+BF48</f>
        <v>48</v>
      </c>
      <c r="BC48" s="87"/>
      <c r="BD48" s="22">
        <v>46</v>
      </c>
      <c r="BE48" s="22"/>
      <c r="BF48" s="85">
        <v>2</v>
      </c>
      <c r="BG48" s="86">
        <f>BI48+BJ48+BK48</f>
        <v>0</v>
      </c>
      <c r="BH48" s="87"/>
      <c r="BI48" s="22"/>
      <c r="BJ48" s="22"/>
      <c r="BK48" s="22"/>
      <c r="BL48" s="86">
        <f>BN48+BO48+BP48</f>
        <v>0</v>
      </c>
      <c r="BM48" s="87"/>
      <c r="BN48" s="22"/>
      <c r="BO48" s="22"/>
      <c r="BP48" s="22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</row>
    <row r="49" spans="1:80" s="109" customFormat="1" ht="12" customHeight="1" x14ac:dyDescent="0.2">
      <c r="A49" s="83" t="s">
        <v>81</v>
      </c>
      <c r="B49" s="277" t="s">
        <v>82</v>
      </c>
      <c r="C49" s="277"/>
      <c r="D49" s="277"/>
      <c r="E49" s="277"/>
      <c r="F49" s="277"/>
      <c r="G49" s="277"/>
      <c r="H49" s="277"/>
      <c r="I49" s="277"/>
      <c r="J49" s="277"/>
      <c r="K49" s="22"/>
      <c r="L49" s="22"/>
      <c r="M49" s="22"/>
      <c r="N49" s="22" t="s">
        <v>63</v>
      </c>
      <c r="O49" s="22"/>
      <c r="P49" s="22"/>
      <c r="Q49" s="22"/>
      <c r="R49" s="22" t="s">
        <v>61</v>
      </c>
      <c r="S49" s="77">
        <f>T49+V49+W49+U49</f>
        <v>174</v>
      </c>
      <c r="T49" s="77"/>
      <c r="U49" s="78">
        <f>AD49+AI49+AN49+AS49+AX49+BC49+BH49+BM49</f>
        <v>6</v>
      </c>
      <c r="V49" s="84">
        <f>AG49+AL49+AQ49+AV49+BA49+BF49+BK49+BP49</f>
        <v>2</v>
      </c>
      <c r="W49" s="22">
        <f>AE49+AJ49+AO49+AT49+AY49+BD49+BI49+BN49</f>
        <v>166</v>
      </c>
      <c r="X49" s="85">
        <f>W49-Y49-AA49-Z49</f>
        <v>0</v>
      </c>
      <c r="Y49" s="85"/>
      <c r="Z49" s="85">
        <v>166</v>
      </c>
      <c r="AA49" s="85"/>
      <c r="AB49" s="85">
        <f>AF49+AK49+AP49+AU49+AZ49+BE49+BJ49+BO49</f>
        <v>0</v>
      </c>
      <c r="AC49" s="86">
        <f>AE49+AF49+AG49</f>
        <v>0</v>
      </c>
      <c r="AD49" s="87"/>
      <c r="AE49" s="22"/>
      <c r="AF49" s="22"/>
      <c r="AG49" s="22"/>
      <c r="AH49" s="92">
        <f>AJ49+AK49+AL49</f>
        <v>0</v>
      </c>
      <c r="AI49" s="87"/>
      <c r="AJ49" s="22"/>
      <c r="AK49" s="22"/>
      <c r="AL49" s="85"/>
      <c r="AM49" s="86">
        <f>AO49+AP49+AQ49</f>
        <v>32</v>
      </c>
      <c r="AN49" s="87"/>
      <c r="AO49" s="22">
        <v>30</v>
      </c>
      <c r="AP49" s="22"/>
      <c r="AQ49" s="22">
        <v>2</v>
      </c>
      <c r="AR49" s="92">
        <f>AT49+AU49+AV49</f>
        <v>40</v>
      </c>
      <c r="AS49" s="87"/>
      <c r="AT49" s="22">
        <v>40</v>
      </c>
      <c r="AU49" s="22"/>
      <c r="AV49" s="85"/>
      <c r="AW49" s="86">
        <f>AY49+AZ49+BA49</f>
        <v>22</v>
      </c>
      <c r="AX49" s="87"/>
      <c r="AY49" s="22">
        <v>22</v>
      </c>
      <c r="AZ49" s="22"/>
      <c r="BA49" s="22"/>
      <c r="BB49" s="92">
        <f>BD49+BE49+BF49</f>
        <v>34</v>
      </c>
      <c r="BC49" s="87"/>
      <c r="BD49" s="22">
        <v>34</v>
      </c>
      <c r="BE49" s="22"/>
      <c r="BF49" s="85"/>
      <c r="BG49" s="86">
        <f>BI49+BJ49+BK49</f>
        <v>20</v>
      </c>
      <c r="BH49" s="87"/>
      <c r="BI49" s="22">
        <v>20</v>
      </c>
      <c r="BJ49" s="22"/>
      <c r="BK49" s="22"/>
      <c r="BL49" s="86">
        <f>BN49+BO49+BP49</f>
        <v>20</v>
      </c>
      <c r="BM49" s="87">
        <v>6</v>
      </c>
      <c r="BN49" s="22">
        <v>20</v>
      </c>
      <c r="BO49" s="22"/>
      <c r="BP49" s="22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</row>
    <row r="50" spans="1:80" s="109" customFormat="1" ht="12" customHeight="1" x14ac:dyDescent="0.2">
      <c r="A50" s="83" t="s">
        <v>83</v>
      </c>
      <c r="B50" s="277" t="s">
        <v>68</v>
      </c>
      <c r="C50" s="277"/>
      <c r="D50" s="277"/>
      <c r="E50" s="277"/>
      <c r="F50" s="277"/>
      <c r="G50" s="277"/>
      <c r="H50" s="277"/>
      <c r="I50" s="277"/>
      <c r="J50" s="277"/>
      <c r="K50" s="22"/>
      <c r="L50" s="22"/>
      <c r="M50" s="22" t="s">
        <v>69</v>
      </c>
      <c r="N50" s="22" t="s">
        <v>69</v>
      </c>
      <c r="O50" s="22" t="s">
        <v>69</v>
      </c>
      <c r="P50" s="22" t="s">
        <v>69</v>
      </c>
      <c r="Q50" s="22" t="s">
        <v>69</v>
      </c>
      <c r="R50" s="22" t="s">
        <v>63</v>
      </c>
      <c r="S50" s="77">
        <f>V50+W50</f>
        <v>168</v>
      </c>
      <c r="T50" s="77"/>
      <c r="U50" s="78">
        <f>AD50+AI50+AN50+AS50+AX50+BC50+BH50+BM50</f>
        <v>0</v>
      </c>
      <c r="V50" s="84">
        <f>AG50+AL50+AQ50+AV50+BA50+BF50+BK50+BP50</f>
        <v>2</v>
      </c>
      <c r="W50" s="22">
        <f>AE50+AJ50+AO50+AT50+AY50+BD50+BI50+BN50</f>
        <v>166</v>
      </c>
      <c r="X50" s="85">
        <f>W50-Y50-AA50-Z50</f>
        <v>6</v>
      </c>
      <c r="Y50" s="85"/>
      <c r="Z50" s="85">
        <v>160</v>
      </c>
      <c r="AA50" s="85"/>
      <c r="AB50" s="85">
        <f>AF50+AK50+AP50+AU50+AZ50+BE50+BJ50+BO50</f>
        <v>0</v>
      </c>
      <c r="AC50" s="86">
        <f>AE50+AF50+AG50</f>
        <v>0</v>
      </c>
      <c r="AD50" s="87"/>
      <c r="AE50" s="22"/>
      <c r="AF50" s="22"/>
      <c r="AG50" s="22"/>
      <c r="AH50" s="92">
        <f>AJ50+AK50+AL50</f>
        <v>0</v>
      </c>
      <c r="AI50" s="87"/>
      <c r="AJ50" s="22"/>
      <c r="AK50" s="22"/>
      <c r="AL50" s="85"/>
      <c r="AM50" s="86">
        <f>AO50+AP50+AQ50</f>
        <v>32</v>
      </c>
      <c r="AN50" s="87"/>
      <c r="AO50" s="22">
        <v>30</v>
      </c>
      <c r="AP50" s="22"/>
      <c r="AQ50" s="22">
        <v>2</v>
      </c>
      <c r="AR50" s="92">
        <f>AT50+AU50+AV50</f>
        <v>40</v>
      </c>
      <c r="AS50" s="87"/>
      <c r="AT50" s="22">
        <v>40</v>
      </c>
      <c r="AU50" s="22"/>
      <c r="AV50" s="85"/>
      <c r="AW50" s="86">
        <f>AY50+AZ50+BA50</f>
        <v>22</v>
      </c>
      <c r="AX50" s="87"/>
      <c r="AY50" s="22">
        <v>22</v>
      </c>
      <c r="AZ50" s="22"/>
      <c r="BA50" s="22"/>
      <c r="BB50" s="92">
        <f>BD50+BE50+BF50</f>
        <v>34</v>
      </c>
      <c r="BC50" s="87"/>
      <c r="BD50" s="22">
        <v>34</v>
      </c>
      <c r="BE50" s="22"/>
      <c r="BF50" s="85"/>
      <c r="BG50" s="86">
        <f>BI50+BJ50+BK50</f>
        <v>20</v>
      </c>
      <c r="BH50" s="87"/>
      <c r="BI50" s="22">
        <v>20</v>
      </c>
      <c r="BJ50" s="22"/>
      <c r="BK50" s="22"/>
      <c r="BL50" s="86">
        <f>BN50+BO50+BP50</f>
        <v>20</v>
      </c>
      <c r="BM50" s="87"/>
      <c r="BN50" s="22">
        <v>20</v>
      </c>
      <c r="BO50" s="22"/>
      <c r="BP50" s="22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</row>
    <row r="51" spans="1:80" s="109" customFormat="1" ht="12" customHeight="1" x14ac:dyDescent="0.2">
      <c r="A51" s="104" t="s">
        <v>84</v>
      </c>
      <c r="B51" s="273" t="s">
        <v>85</v>
      </c>
      <c r="C51" s="273"/>
      <c r="D51" s="273"/>
      <c r="E51" s="273"/>
      <c r="F51" s="273"/>
      <c r="G51" s="273"/>
      <c r="H51" s="273"/>
      <c r="I51" s="273"/>
      <c r="J51" s="273"/>
      <c r="K51" s="278"/>
      <c r="L51" s="278"/>
      <c r="M51" s="278"/>
      <c r="N51" s="278"/>
      <c r="O51" s="278"/>
      <c r="P51" s="278"/>
      <c r="Q51" s="278"/>
      <c r="R51" s="278"/>
      <c r="S51" s="105">
        <f>SUM(S53:S55)</f>
        <v>326</v>
      </c>
      <c r="T51" s="106">
        <f t="shared" ref="T51:AX51" si="30">SUM(T53:T55)</f>
        <v>18</v>
      </c>
      <c r="U51" s="106">
        <f t="shared" si="30"/>
        <v>12</v>
      </c>
      <c r="V51" s="106">
        <f t="shared" si="30"/>
        <v>6</v>
      </c>
      <c r="W51" s="106">
        <f t="shared" si="30"/>
        <v>290</v>
      </c>
      <c r="X51" s="106">
        <f t="shared" si="30"/>
        <v>144</v>
      </c>
      <c r="Y51" s="106">
        <f t="shared" si="30"/>
        <v>0</v>
      </c>
      <c r="Z51" s="106">
        <f t="shared" si="30"/>
        <v>146</v>
      </c>
      <c r="AA51" s="106">
        <f t="shared" si="30"/>
        <v>0</v>
      </c>
      <c r="AB51" s="106">
        <f t="shared" si="30"/>
        <v>0</v>
      </c>
      <c r="AC51" s="106">
        <f t="shared" si="30"/>
        <v>0</v>
      </c>
      <c r="AD51" s="106">
        <f t="shared" si="30"/>
        <v>0</v>
      </c>
      <c r="AE51" s="106">
        <f t="shared" si="30"/>
        <v>0</v>
      </c>
      <c r="AF51" s="106">
        <f t="shared" si="30"/>
        <v>0</v>
      </c>
      <c r="AG51" s="106">
        <f t="shared" si="30"/>
        <v>0</v>
      </c>
      <c r="AH51" s="105">
        <f t="shared" si="30"/>
        <v>0</v>
      </c>
      <c r="AI51" s="106">
        <f t="shared" si="30"/>
        <v>0</v>
      </c>
      <c r="AJ51" s="106">
        <f t="shared" si="30"/>
        <v>0</v>
      </c>
      <c r="AK51" s="106">
        <f t="shared" si="30"/>
        <v>0</v>
      </c>
      <c r="AL51" s="107">
        <f t="shared" si="30"/>
        <v>0</v>
      </c>
      <c r="AM51" s="106">
        <f t="shared" si="30"/>
        <v>80</v>
      </c>
      <c r="AN51" s="106">
        <f t="shared" si="30"/>
        <v>6</v>
      </c>
      <c r="AO51" s="106">
        <f t="shared" si="30"/>
        <v>78</v>
      </c>
      <c r="AP51" s="106">
        <f t="shared" si="30"/>
        <v>0</v>
      </c>
      <c r="AQ51" s="106">
        <f t="shared" si="30"/>
        <v>2</v>
      </c>
      <c r="AR51" s="105">
        <f t="shared" si="30"/>
        <v>148</v>
      </c>
      <c r="AS51" s="106">
        <f t="shared" si="30"/>
        <v>6</v>
      </c>
      <c r="AT51" s="106">
        <f t="shared" si="30"/>
        <v>146</v>
      </c>
      <c r="AU51" s="106">
        <f t="shared" si="30"/>
        <v>0</v>
      </c>
      <c r="AV51" s="107">
        <f t="shared" si="30"/>
        <v>2</v>
      </c>
      <c r="AW51" s="106">
        <f t="shared" si="30"/>
        <v>68</v>
      </c>
      <c r="AX51" s="106">
        <f t="shared" si="30"/>
        <v>0</v>
      </c>
      <c r="AY51" s="106">
        <f t="shared" ref="AY51:BP51" si="31">SUM(AY53:AY55)</f>
        <v>66</v>
      </c>
      <c r="AZ51" s="106">
        <f t="shared" si="31"/>
        <v>0</v>
      </c>
      <c r="BA51" s="106">
        <f t="shared" si="31"/>
        <v>2</v>
      </c>
      <c r="BB51" s="105">
        <f t="shared" si="31"/>
        <v>0</v>
      </c>
      <c r="BC51" s="106">
        <f t="shared" si="31"/>
        <v>0</v>
      </c>
      <c r="BD51" s="106">
        <f t="shared" si="31"/>
        <v>0</v>
      </c>
      <c r="BE51" s="106">
        <f t="shared" si="31"/>
        <v>0</v>
      </c>
      <c r="BF51" s="107">
        <f t="shared" si="31"/>
        <v>0</v>
      </c>
      <c r="BG51" s="106">
        <f t="shared" si="31"/>
        <v>0</v>
      </c>
      <c r="BH51" s="106">
        <f t="shared" si="31"/>
        <v>0</v>
      </c>
      <c r="BI51" s="106">
        <f t="shared" si="31"/>
        <v>0</v>
      </c>
      <c r="BJ51" s="106">
        <f t="shared" si="31"/>
        <v>0</v>
      </c>
      <c r="BK51" s="106">
        <f t="shared" si="31"/>
        <v>0</v>
      </c>
      <c r="BL51" s="106">
        <f t="shared" si="31"/>
        <v>0</v>
      </c>
      <c r="BM51" s="106">
        <f t="shared" si="31"/>
        <v>0</v>
      </c>
      <c r="BN51" s="106">
        <f t="shared" si="31"/>
        <v>0</v>
      </c>
      <c r="BO51" s="106">
        <f t="shared" si="31"/>
        <v>0</v>
      </c>
      <c r="BP51" s="106">
        <f t="shared" si="31"/>
        <v>0</v>
      </c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</row>
    <row r="52" spans="1:80" s="30" customFormat="1" ht="10.5" customHeight="1" x14ac:dyDescent="0.2">
      <c r="A52" s="67"/>
      <c r="B52" s="279" t="s">
        <v>20</v>
      </c>
      <c r="C52" s="279"/>
      <c r="D52" s="279"/>
      <c r="E52" s="279"/>
      <c r="F52" s="279"/>
      <c r="G52" s="279"/>
      <c r="H52" s="279"/>
      <c r="I52" s="279"/>
      <c r="J52" s="279"/>
      <c r="K52" s="68"/>
      <c r="L52" s="68"/>
      <c r="M52" s="68"/>
      <c r="N52" s="68"/>
      <c r="O52" s="68"/>
      <c r="P52" s="68"/>
      <c r="Q52" s="68"/>
      <c r="R52" s="68"/>
      <c r="S52" s="69"/>
      <c r="T52" s="69"/>
      <c r="U52" s="110">
        <f>SUM(U53:U55)</f>
        <v>12</v>
      </c>
      <c r="V52" s="71"/>
      <c r="W52" s="69"/>
      <c r="X52" s="69"/>
      <c r="Y52" s="69"/>
      <c r="Z52" s="69"/>
      <c r="AA52" s="69"/>
      <c r="AB52" s="69"/>
      <c r="AC52" s="72"/>
      <c r="AD52" s="73"/>
      <c r="AE52" s="69"/>
      <c r="AF52" s="69"/>
      <c r="AG52" s="69"/>
      <c r="AH52" s="69"/>
      <c r="AI52" s="73"/>
      <c r="AJ52" s="69"/>
      <c r="AK52" s="69"/>
      <c r="AL52" s="74"/>
      <c r="AM52" s="72"/>
      <c r="AN52" s="73"/>
      <c r="AO52" s="69"/>
      <c r="AP52" s="69"/>
      <c r="AQ52" s="69"/>
      <c r="AR52" s="69"/>
      <c r="AS52" s="73"/>
      <c r="AT52" s="69"/>
      <c r="AU52" s="69"/>
      <c r="AV52" s="74"/>
      <c r="AW52" s="72"/>
      <c r="AX52" s="73"/>
      <c r="AY52" s="69"/>
      <c r="AZ52" s="69"/>
      <c r="BA52" s="69"/>
      <c r="BB52" s="69"/>
      <c r="BC52" s="73"/>
      <c r="BD52" s="69"/>
      <c r="BE52" s="69"/>
      <c r="BF52" s="74"/>
      <c r="BG52" s="72"/>
      <c r="BH52" s="73"/>
      <c r="BI52" s="69"/>
      <c r="BJ52" s="69"/>
      <c r="BK52" s="69"/>
      <c r="BL52" s="72"/>
      <c r="BM52" s="73"/>
      <c r="BN52" s="69"/>
      <c r="BO52" s="69"/>
      <c r="BP52" s="69"/>
    </row>
    <row r="53" spans="1:80" s="109" customFormat="1" ht="12" customHeight="1" x14ac:dyDescent="0.2">
      <c r="A53" s="83" t="s">
        <v>86</v>
      </c>
      <c r="B53" s="277" t="s">
        <v>87</v>
      </c>
      <c r="C53" s="277"/>
      <c r="D53" s="277"/>
      <c r="E53" s="277"/>
      <c r="F53" s="277"/>
      <c r="G53" s="277"/>
      <c r="H53" s="277"/>
      <c r="I53" s="277"/>
      <c r="J53" s="277"/>
      <c r="K53" s="22"/>
      <c r="L53" s="111"/>
      <c r="M53" s="22"/>
      <c r="N53" s="22" t="s">
        <v>61</v>
      </c>
      <c r="O53" s="22"/>
      <c r="P53" s="22"/>
      <c r="Q53" s="22"/>
      <c r="R53" s="22"/>
      <c r="S53" s="77">
        <f>T53+V53+W53+U53</f>
        <v>166</v>
      </c>
      <c r="T53" s="77">
        <v>12</v>
      </c>
      <c r="U53" s="78">
        <f>AD53+AI53+AN53+AS53+AX53+BC53+BH53+BM53</f>
        <v>6</v>
      </c>
      <c r="V53" s="84">
        <f>AG53+AL53+AQ53+AV53+BA53+BF53+BK53+BP53</f>
        <v>2</v>
      </c>
      <c r="W53" s="22">
        <f>AE53+AJ53+AO53+AT53+AY53+BD53+BI53+BN53</f>
        <v>146</v>
      </c>
      <c r="X53" s="85">
        <f>W53-Y53-AA53-Z53</f>
        <v>76</v>
      </c>
      <c r="Y53" s="85"/>
      <c r="Z53" s="85">
        <v>70</v>
      </c>
      <c r="AA53" s="85"/>
      <c r="AB53" s="85">
        <f>AF53+AK53+AP53+AU53+AZ53+BE53+BJ53+BO53</f>
        <v>0</v>
      </c>
      <c r="AC53" s="22">
        <f>AE53+AF53+AG53</f>
        <v>0</v>
      </c>
      <c r="AD53" s="87"/>
      <c r="AE53" s="22"/>
      <c r="AF53" s="22"/>
      <c r="AG53" s="22"/>
      <c r="AH53" s="21">
        <f>AJ53+AK53+AL53</f>
        <v>0</v>
      </c>
      <c r="AI53" s="87"/>
      <c r="AJ53" s="22"/>
      <c r="AK53" s="22"/>
      <c r="AL53" s="85"/>
      <c r="AM53" s="22">
        <f>AO53+AP53+AQ53</f>
        <v>0</v>
      </c>
      <c r="AN53" s="87"/>
      <c r="AO53" s="22"/>
      <c r="AP53" s="22"/>
      <c r="AQ53" s="22"/>
      <c r="AR53" s="21">
        <f>AT53+AU53+AV53</f>
        <v>148</v>
      </c>
      <c r="AS53" s="87">
        <v>6</v>
      </c>
      <c r="AT53" s="22">
        <v>146</v>
      </c>
      <c r="AU53" s="22"/>
      <c r="AV53" s="85">
        <v>2</v>
      </c>
      <c r="AW53" s="22">
        <f>AY53+AZ53+BA53</f>
        <v>0</v>
      </c>
      <c r="AX53" s="87"/>
      <c r="AY53" s="22"/>
      <c r="AZ53" s="22"/>
      <c r="BA53" s="22"/>
      <c r="BB53" s="21">
        <f>BD53+BE53+BF53</f>
        <v>0</v>
      </c>
      <c r="BC53" s="87"/>
      <c r="BD53" s="22"/>
      <c r="BE53" s="22"/>
      <c r="BF53" s="85"/>
      <c r="BG53" s="22">
        <f>BI53+BJ53+BK53</f>
        <v>0</v>
      </c>
      <c r="BH53" s="87"/>
      <c r="BI53" s="22"/>
      <c r="BJ53" s="22"/>
      <c r="BK53" s="22"/>
      <c r="BL53" s="22">
        <f>BN53+BO53+BP53</f>
        <v>0</v>
      </c>
      <c r="BM53" s="87"/>
      <c r="BN53" s="22"/>
      <c r="BO53" s="22"/>
      <c r="BP53" s="22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</row>
    <row r="54" spans="1:80" s="109" customFormat="1" ht="12" customHeight="1" x14ac:dyDescent="0.2">
      <c r="A54" s="83" t="s">
        <v>88</v>
      </c>
      <c r="B54" s="277" t="s">
        <v>89</v>
      </c>
      <c r="C54" s="277"/>
      <c r="D54" s="277"/>
      <c r="E54" s="277"/>
      <c r="F54" s="277"/>
      <c r="G54" s="277"/>
      <c r="H54" s="277"/>
      <c r="I54" s="277"/>
      <c r="J54" s="277"/>
      <c r="K54" s="22"/>
      <c r="L54" s="22"/>
      <c r="M54" s="22" t="s">
        <v>61</v>
      </c>
      <c r="N54" s="22"/>
      <c r="O54" s="22"/>
      <c r="P54" s="22"/>
      <c r="Q54" s="22"/>
      <c r="R54" s="22"/>
      <c r="S54" s="77">
        <f>T54+V54+W54+U54</f>
        <v>92</v>
      </c>
      <c r="T54" s="77">
        <v>6</v>
      </c>
      <c r="U54" s="78">
        <f>AD54+AI54+AN54+AS54+AX54+BC54+BH54+BM54</f>
        <v>6</v>
      </c>
      <c r="V54" s="84">
        <f>AG54+AL54+AQ54+AV54+BA54+BF54+BK54+BP54</f>
        <v>2</v>
      </c>
      <c r="W54" s="22">
        <f>AE54+AJ54+AO54+AT54+AY54+BD54+BI54+BN54</f>
        <v>78</v>
      </c>
      <c r="X54" s="85">
        <f>W54-Y54-AA54-Z54</f>
        <v>30</v>
      </c>
      <c r="Y54" s="85"/>
      <c r="Z54" s="85">
        <v>48</v>
      </c>
      <c r="AA54" s="85"/>
      <c r="AB54" s="85">
        <f>AF54+AK54+AP54+AU54+AZ54+BE54+BJ54+BO54</f>
        <v>0</v>
      </c>
      <c r="AC54" s="86">
        <f>AE54+AF54+AG54</f>
        <v>0</v>
      </c>
      <c r="AD54" s="87"/>
      <c r="AE54" s="22"/>
      <c r="AF54" s="22"/>
      <c r="AG54" s="22"/>
      <c r="AH54" s="92">
        <f>AJ54+AK54+AL54</f>
        <v>0</v>
      </c>
      <c r="AI54" s="87"/>
      <c r="AJ54" s="22"/>
      <c r="AK54" s="22"/>
      <c r="AL54" s="85"/>
      <c r="AM54" s="22">
        <f>AO54+AP54+AQ54</f>
        <v>80</v>
      </c>
      <c r="AN54" s="87">
        <v>6</v>
      </c>
      <c r="AO54" s="22">
        <v>78</v>
      </c>
      <c r="AP54" s="22"/>
      <c r="AQ54" s="22">
        <v>2</v>
      </c>
      <c r="AR54" s="92">
        <f>AT54+AU54+AV54</f>
        <v>0</v>
      </c>
      <c r="AS54" s="87"/>
      <c r="AT54" s="22"/>
      <c r="AU54" s="22"/>
      <c r="AV54" s="85"/>
      <c r="AW54" s="86">
        <f>AY54+AZ54+BA54</f>
        <v>0</v>
      </c>
      <c r="AX54" s="87"/>
      <c r="AY54" s="22"/>
      <c r="AZ54" s="22"/>
      <c r="BA54" s="22"/>
      <c r="BB54" s="92">
        <f>BD54+BE54+BF54</f>
        <v>0</v>
      </c>
      <c r="BC54" s="87"/>
      <c r="BD54" s="22"/>
      <c r="BE54" s="22"/>
      <c r="BF54" s="85"/>
      <c r="BG54" s="86">
        <f>BI54+BJ54+BK54</f>
        <v>0</v>
      </c>
      <c r="BH54" s="87"/>
      <c r="BI54" s="22"/>
      <c r="BJ54" s="22"/>
      <c r="BK54" s="22"/>
      <c r="BL54" s="86">
        <f>BN54+BO54+BP54</f>
        <v>0</v>
      </c>
      <c r="BM54" s="87"/>
      <c r="BN54" s="22"/>
      <c r="BO54" s="22"/>
      <c r="BP54" s="22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</row>
    <row r="55" spans="1:80" s="109" customFormat="1" ht="12" customHeight="1" x14ac:dyDescent="0.2">
      <c r="A55" s="83" t="s">
        <v>90</v>
      </c>
      <c r="B55" s="277" t="s">
        <v>91</v>
      </c>
      <c r="C55" s="277"/>
      <c r="D55" s="277"/>
      <c r="E55" s="277"/>
      <c r="F55" s="277"/>
      <c r="G55" s="277"/>
      <c r="H55" s="277"/>
      <c r="I55" s="277"/>
      <c r="J55" s="277"/>
      <c r="K55" s="22"/>
      <c r="L55" s="111"/>
      <c r="M55" s="22"/>
      <c r="N55" s="22"/>
      <c r="O55" s="22" t="s">
        <v>63</v>
      </c>
      <c r="P55" s="22"/>
      <c r="Q55" s="22"/>
      <c r="R55" s="22"/>
      <c r="S55" s="77">
        <f>V55+W55</f>
        <v>68</v>
      </c>
      <c r="T55" s="77"/>
      <c r="U55" s="78">
        <f>AD55+AI55+AN55+AS55+AX55+BC55+BH55+BM55</f>
        <v>0</v>
      </c>
      <c r="V55" s="84">
        <f>AG55+AL55+AQ55+AV55+BA55+BF55+BK55+BP55</f>
        <v>2</v>
      </c>
      <c r="W55" s="22">
        <f>AE55+AJ55+AO55+AT55+AY55+BD55+BI55+BN55</f>
        <v>66</v>
      </c>
      <c r="X55" s="85">
        <f>W55-Y55-AA55-Z55</f>
        <v>38</v>
      </c>
      <c r="Y55" s="85"/>
      <c r="Z55" s="85">
        <v>28</v>
      </c>
      <c r="AA55" s="85"/>
      <c r="AB55" s="85">
        <f>AF55+AK55+AP55+AU55+AZ55+BE55+BJ55+BO55</f>
        <v>0</v>
      </c>
      <c r="AC55" s="86">
        <f>AE55+AF55+AG55</f>
        <v>0</v>
      </c>
      <c r="AD55" s="87"/>
      <c r="AE55" s="22"/>
      <c r="AF55" s="22"/>
      <c r="AG55" s="22"/>
      <c r="AH55" s="92">
        <f>AJ55+AK55+AL55</f>
        <v>0</v>
      </c>
      <c r="AI55" s="87"/>
      <c r="AJ55" s="22"/>
      <c r="AK55" s="22"/>
      <c r="AL55" s="85"/>
      <c r="AM55" s="86">
        <f>AO55+AP55+AQ55</f>
        <v>0</v>
      </c>
      <c r="AN55" s="87"/>
      <c r="AO55" s="22"/>
      <c r="AP55" s="22"/>
      <c r="AQ55" s="22"/>
      <c r="AR55" s="92">
        <f>AT55+AU55+AV55</f>
        <v>0</v>
      </c>
      <c r="AS55" s="87"/>
      <c r="AT55" s="22"/>
      <c r="AU55" s="22"/>
      <c r="AV55" s="85"/>
      <c r="AW55" s="86">
        <f>AY55+AZ55+BA55</f>
        <v>68</v>
      </c>
      <c r="AX55" s="87"/>
      <c r="AY55" s="22">
        <v>66</v>
      </c>
      <c r="AZ55" s="22"/>
      <c r="BA55" s="22">
        <v>2</v>
      </c>
      <c r="BB55" s="92">
        <f>BD55+BE55+BF55</f>
        <v>0</v>
      </c>
      <c r="BC55" s="87"/>
      <c r="BD55" s="22"/>
      <c r="BE55" s="22"/>
      <c r="BF55" s="85"/>
      <c r="BG55" s="86">
        <f>BI55+BJ55+BK55</f>
        <v>0</v>
      </c>
      <c r="BH55" s="87"/>
      <c r="BI55" s="22"/>
      <c r="BJ55" s="22"/>
      <c r="BK55" s="22"/>
      <c r="BL55" s="86">
        <f>BN55+BO55+BP55</f>
        <v>0</v>
      </c>
      <c r="BM55" s="87"/>
      <c r="BN55" s="22"/>
      <c r="BO55" s="22"/>
      <c r="BP55" s="22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</row>
    <row r="56" spans="1:80" s="30" customFormat="1" ht="11.25" customHeight="1" x14ac:dyDescent="0.2">
      <c r="A56" s="104" t="s">
        <v>92</v>
      </c>
      <c r="B56" s="273" t="s">
        <v>93</v>
      </c>
      <c r="C56" s="273"/>
      <c r="D56" s="273"/>
      <c r="E56" s="273"/>
      <c r="F56" s="273"/>
      <c r="G56" s="273"/>
      <c r="H56" s="273"/>
      <c r="I56" s="273"/>
      <c r="J56" s="273"/>
      <c r="K56" s="278"/>
      <c r="L56" s="278"/>
      <c r="M56" s="278"/>
      <c r="N56" s="278"/>
      <c r="O56" s="278"/>
      <c r="P56" s="278"/>
      <c r="Q56" s="278"/>
      <c r="R56" s="278"/>
      <c r="S56" s="112">
        <f>SUM(S58:S70)</f>
        <v>1022</v>
      </c>
      <c r="T56" s="113">
        <f>T57</f>
        <v>24</v>
      </c>
      <c r="U56" s="113">
        <f>U57</f>
        <v>24</v>
      </c>
      <c r="V56" s="113">
        <f>SUM(V58:V70)</f>
        <v>30</v>
      </c>
      <c r="W56" s="113">
        <f t="shared" ref="W56:BP56" si="32">SUM(W58:W70)</f>
        <v>944</v>
      </c>
      <c r="X56" s="113">
        <f t="shared" si="32"/>
        <v>537</v>
      </c>
      <c r="Y56" s="113">
        <f t="shared" si="32"/>
        <v>94</v>
      </c>
      <c r="Z56" s="113">
        <f t="shared" si="32"/>
        <v>313</v>
      </c>
      <c r="AA56" s="113">
        <f t="shared" si="32"/>
        <v>0</v>
      </c>
      <c r="AB56" s="113">
        <f t="shared" si="32"/>
        <v>0</v>
      </c>
      <c r="AC56" s="113">
        <f t="shared" si="32"/>
        <v>0</v>
      </c>
      <c r="AD56" s="113">
        <f t="shared" si="32"/>
        <v>0</v>
      </c>
      <c r="AE56" s="113">
        <f t="shared" si="32"/>
        <v>0</v>
      </c>
      <c r="AF56" s="113">
        <f t="shared" si="32"/>
        <v>0</v>
      </c>
      <c r="AG56" s="113">
        <f t="shared" si="32"/>
        <v>0</v>
      </c>
      <c r="AH56" s="113">
        <f t="shared" si="32"/>
        <v>0</v>
      </c>
      <c r="AI56" s="113">
        <f t="shared" si="32"/>
        <v>0</v>
      </c>
      <c r="AJ56" s="113">
        <f t="shared" si="32"/>
        <v>0</v>
      </c>
      <c r="AK56" s="113">
        <f t="shared" si="32"/>
        <v>0</v>
      </c>
      <c r="AL56" s="113">
        <f t="shared" si="32"/>
        <v>0</v>
      </c>
      <c r="AM56" s="113">
        <f t="shared" si="32"/>
        <v>384</v>
      </c>
      <c r="AN56" s="113">
        <f t="shared" si="32"/>
        <v>12</v>
      </c>
      <c r="AO56" s="113">
        <f t="shared" si="32"/>
        <v>374</v>
      </c>
      <c r="AP56" s="113">
        <f t="shared" si="32"/>
        <v>0</v>
      </c>
      <c r="AQ56" s="113">
        <f t="shared" si="32"/>
        <v>10</v>
      </c>
      <c r="AR56" s="113">
        <f t="shared" si="32"/>
        <v>272</v>
      </c>
      <c r="AS56" s="113">
        <f t="shared" si="32"/>
        <v>6</v>
      </c>
      <c r="AT56" s="113">
        <f>SUM(AT58:AT70)</f>
        <v>262</v>
      </c>
      <c r="AU56" s="113">
        <f t="shared" si="32"/>
        <v>0</v>
      </c>
      <c r="AV56" s="113">
        <f t="shared" si="32"/>
        <v>10</v>
      </c>
      <c r="AW56" s="113">
        <f t="shared" si="32"/>
        <v>0</v>
      </c>
      <c r="AX56" s="113">
        <f t="shared" si="32"/>
        <v>0</v>
      </c>
      <c r="AY56" s="113">
        <f t="shared" si="32"/>
        <v>0</v>
      </c>
      <c r="AZ56" s="113">
        <f t="shared" si="32"/>
        <v>0</v>
      </c>
      <c r="BA56" s="113">
        <f t="shared" si="32"/>
        <v>0</v>
      </c>
      <c r="BB56" s="113">
        <f t="shared" si="32"/>
        <v>68</v>
      </c>
      <c r="BC56" s="113">
        <f t="shared" si="32"/>
        <v>0</v>
      </c>
      <c r="BD56" s="113">
        <f t="shared" si="32"/>
        <v>66</v>
      </c>
      <c r="BE56" s="113">
        <f t="shared" si="32"/>
        <v>0</v>
      </c>
      <c r="BF56" s="113">
        <f t="shared" si="32"/>
        <v>2</v>
      </c>
      <c r="BG56" s="113">
        <f t="shared" si="32"/>
        <v>120</v>
      </c>
      <c r="BH56" s="113">
        <f t="shared" si="32"/>
        <v>6</v>
      </c>
      <c r="BI56" s="113">
        <f t="shared" si="32"/>
        <v>116</v>
      </c>
      <c r="BJ56" s="113">
        <f t="shared" si="32"/>
        <v>0</v>
      </c>
      <c r="BK56" s="113">
        <f t="shared" si="32"/>
        <v>4</v>
      </c>
      <c r="BL56" s="113">
        <f t="shared" si="32"/>
        <v>130</v>
      </c>
      <c r="BM56" s="113">
        <f t="shared" si="32"/>
        <v>0</v>
      </c>
      <c r="BN56" s="113">
        <f t="shared" si="32"/>
        <v>126</v>
      </c>
      <c r="BO56" s="113">
        <f t="shared" si="32"/>
        <v>0</v>
      </c>
      <c r="BP56" s="113">
        <f t="shared" si="32"/>
        <v>4</v>
      </c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 s="30" customFormat="1" ht="10.5" customHeight="1" x14ac:dyDescent="0.2">
      <c r="A57" s="67"/>
      <c r="B57" s="279" t="s">
        <v>20</v>
      </c>
      <c r="C57" s="279"/>
      <c r="D57" s="279"/>
      <c r="E57" s="279"/>
      <c r="F57" s="279"/>
      <c r="G57" s="279"/>
      <c r="H57" s="279"/>
      <c r="I57" s="279"/>
      <c r="J57" s="279"/>
      <c r="K57" s="68"/>
      <c r="L57" s="68"/>
      <c r="M57" s="68"/>
      <c r="N57" s="68"/>
      <c r="O57" s="68"/>
      <c r="P57" s="68"/>
      <c r="Q57" s="68"/>
      <c r="R57" s="68"/>
      <c r="S57" s="69"/>
      <c r="T57" s="110">
        <f>SUM(T58:T70)</f>
        <v>24</v>
      </c>
      <c r="U57" s="110">
        <f>SUM(U58:U70)</f>
        <v>24</v>
      </c>
      <c r="V57" s="71"/>
      <c r="W57" s="69"/>
      <c r="X57" s="69"/>
      <c r="Y57" s="69"/>
      <c r="Z57" s="69"/>
      <c r="AA57" s="69"/>
      <c r="AB57" s="69"/>
      <c r="AC57" s="72"/>
      <c r="AD57" s="73"/>
      <c r="AE57" s="69"/>
      <c r="AF57" s="69"/>
      <c r="AG57" s="69"/>
      <c r="AH57" s="69"/>
      <c r="AI57" s="73"/>
      <c r="AJ57" s="69"/>
      <c r="AK57" s="69"/>
      <c r="AL57" s="74"/>
      <c r="AM57" s="72"/>
      <c r="AN57" s="73"/>
      <c r="AO57" s="69"/>
      <c r="AP57" s="69"/>
      <c r="AQ57" s="69"/>
      <c r="AR57" s="69"/>
      <c r="AS57" s="73"/>
      <c r="AT57" s="69"/>
      <c r="AU57" s="69"/>
      <c r="AV57" s="74"/>
      <c r="AW57" s="72"/>
      <c r="AX57" s="73"/>
      <c r="AY57" s="69"/>
      <c r="AZ57" s="69"/>
      <c r="BA57" s="69"/>
      <c r="BB57" s="69"/>
      <c r="BC57" s="73"/>
      <c r="BD57" s="69"/>
      <c r="BE57" s="69"/>
      <c r="BF57" s="74"/>
      <c r="BG57" s="72"/>
      <c r="BH57" s="73"/>
      <c r="BI57" s="69"/>
      <c r="BJ57" s="69"/>
      <c r="BK57" s="69"/>
      <c r="BL57" s="72"/>
      <c r="BM57" s="73"/>
      <c r="BN57" s="69"/>
      <c r="BO57" s="69"/>
      <c r="BP57" s="69"/>
    </row>
    <row r="58" spans="1:80" ht="11.25" customHeight="1" x14ac:dyDescent="0.2">
      <c r="A58" s="83" t="s">
        <v>94</v>
      </c>
      <c r="B58" s="277" t="s">
        <v>95</v>
      </c>
      <c r="C58" s="277"/>
      <c r="D58" s="277"/>
      <c r="E58" s="277"/>
      <c r="F58" s="277"/>
      <c r="G58" s="277"/>
      <c r="H58" s="277"/>
      <c r="I58" s="277"/>
      <c r="J58" s="277"/>
      <c r="K58" s="22"/>
      <c r="L58" s="22"/>
      <c r="M58" s="22" t="s">
        <v>61</v>
      </c>
      <c r="N58" s="22"/>
      <c r="O58" s="22"/>
      <c r="P58" s="22"/>
      <c r="Q58" s="22"/>
      <c r="R58" s="22"/>
      <c r="S58" s="77">
        <f>T58+V58+W58+U58</f>
        <v>76</v>
      </c>
      <c r="T58" s="77">
        <v>6</v>
      </c>
      <c r="U58" s="78">
        <f t="shared" ref="U58:U69" si="33">AD58+AI58+AN58+AS58+AX58+BC58+BH58+BM58</f>
        <v>6</v>
      </c>
      <c r="V58" s="84">
        <f t="shared" ref="V58:V69" si="34">AG58+AL58+AQ58+AV58+BA58+BF58+BK58+BP58</f>
        <v>2</v>
      </c>
      <c r="W58" s="22">
        <f t="shared" ref="W58:W69" si="35">AE58+AJ58+AO58+AT58+AY58+BD58+BI58+BN58</f>
        <v>62</v>
      </c>
      <c r="X58" s="85">
        <f t="shared" ref="X58:X69" si="36">W58-Y58-AA58-Z58</f>
        <v>12</v>
      </c>
      <c r="Y58" s="85">
        <v>28</v>
      </c>
      <c r="Z58" s="85">
        <v>22</v>
      </c>
      <c r="AA58" s="85"/>
      <c r="AB58" s="85">
        <f t="shared" ref="AB58:AB69" si="37">AF58+AK58+AP58+AU58+AZ58+BE58+BJ58+BO58</f>
        <v>0</v>
      </c>
      <c r="AC58" s="22">
        <f t="shared" ref="AC58:AC69" si="38">AE58+AF58+AG58</f>
        <v>0</v>
      </c>
      <c r="AD58" s="87"/>
      <c r="AE58" s="22"/>
      <c r="AF58" s="22"/>
      <c r="AG58" s="22"/>
      <c r="AH58" s="21">
        <f t="shared" ref="AH58:AH69" si="39">AJ58+AK58+AL58</f>
        <v>0</v>
      </c>
      <c r="AI58" s="87"/>
      <c r="AJ58" s="22"/>
      <c r="AK58" s="22"/>
      <c r="AL58" s="85"/>
      <c r="AM58" s="22">
        <f t="shared" ref="AM58:AM69" si="40">AO58+AP58+AQ58</f>
        <v>64</v>
      </c>
      <c r="AN58" s="87">
        <v>6</v>
      </c>
      <c r="AO58" s="22">
        <v>62</v>
      </c>
      <c r="AP58" s="22"/>
      <c r="AQ58" s="22">
        <v>2</v>
      </c>
      <c r="AR58" s="21">
        <f t="shared" ref="AR58:AR69" si="41">AT58+AU58+AV58</f>
        <v>0</v>
      </c>
      <c r="AS58" s="87"/>
      <c r="AT58" s="22"/>
      <c r="AU58" s="22"/>
      <c r="AV58" s="85"/>
      <c r="AW58" s="22">
        <f t="shared" ref="AW58:AW69" si="42">AY58+AZ58+BA58</f>
        <v>0</v>
      </c>
      <c r="AX58" s="87"/>
      <c r="AY58" s="22"/>
      <c r="AZ58" s="22"/>
      <c r="BA58" s="22"/>
      <c r="BB58" s="21">
        <f t="shared" ref="BB58:BB69" si="43">BD58+BE58+BF58</f>
        <v>0</v>
      </c>
      <c r="BC58" s="87"/>
      <c r="BD58" s="22"/>
      <c r="BE58" s="22"/>
      <c r="BF58" s="85"/>
      <c r="BG58" s="22">
        <f t="shared" ref="BG58:BG69" si="44">BI58+BJ58+BK58</f>
        <v>0</v>
      </c>
      <c r="BH58" s="87"/>
      <c r="BI58" s="22"/>
      <c r="BJ58" s="22"/>
      <c r="BK58" s="22"/>
      <c r="BL58" s="22">
        <f t="shared" ref="BL58:BL69" si="45">BN58+BO58+BP58</f>
        <v>0</v>
      </c>
      <c r="BM58" s="87"/>
      <c r="BN58" s="22"/>
      <c r="BO58" s="22"/>
      <c r="BP58" s="22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</row>
    <row r="59" spans="1:80" ht="11.25" customHeight="1" x14ac:dyDescent="0.2">
      <c r="A59" s="83" t="s">
        <v>96</v>
      </c>
      <c r="B59" s="277" t="s">
        <v>97</v>
      </c>
      <c r="C59" s="277"/>
      <c r="D59" s="277"/>
      <c r="E59" s="277"/>
      <c r="F59" s="277"/>
      <c r="G59" s="277"/>
      <c r="H59" s="277"/>
      <c r="I59" s="277"/>
      <c r="J59" s="277"/>
      <c r="K59" s="22"/>
      <c r="L59" s="22"/>
      <c r="M59" s="22" t="s">
        <v>63</v>
      </c>
      <c r="N59" s="22"/>
      <c r="O59" s="22"/>
      <c r="P59" s="22"/>
      <c r="Q59" s="22"/>
      <c r="R59" s="22"/>
      <c r="S59" s="77">
        <f t="shared" ref="S59:S70" si="46">T59+V59+W59+U59</f>
        <v>64</v>
      </c>
      <c r="T59" s="77"/>
      <c r="U59" s="78">
        <f t="shared" si="33"/>
        <v>0</v>
      </c>
      <c r="V59" s="84">
        <f t="shared" si="34"/>
        <v>2</v>
      </c>
      <c r="W59" s="22">
        <f t="shared" si="35"/>
        <v>62</v>
      </c>
      <c r="X59" s="85">
        <f t="shared" si="36"/>
        <v>36</v>
      </c>
      <c r="Y59" s="85">
        <v>14</v>
      </c>
      <c r="Z59" s="85">
        <v>12</v>
      </c>
      <c r="AA59" s="85"/>
      <c r="AB59" s="85">
        <f t="shared" si="37"/>
        <v>0</v>
      </c>
      <c r="AC59" s="86">
        <f t="shared" si="38"/>
        <v>0</v>
      </c>
      <c r="AD59" s="87"/>
      <c r="AE59" s="22"/>
      <c r="AF59" s="22"/>
      <c r="AG59" s="22"/>
      <c r="AH59" s="92">
        <f t="shared" si="39"/>
        <v>0</v>
      </c>
      <c r="AI59" s="87"/>
      <c r="AJ59" s="22"/>
      <c r="AK59" s="22"/>
      <c r="AL59" s="85"/>
      <c r="AM59" s="86">
        <f t="shared" si="40"/>
        <v>64</v>
      </c>
      <c r="AN59" s="87"/>
      <c r="AO59" s="22">
        <v>62</v>
      </c>
      <c r="AP59" s="22"/>
      <c r="AQ59" s="22">
        <v>2</v>
      </c>
      <c r="AR59" s="92">
        <f t="shared" si="41"/>
        <v>0</v>
      </c>
      <c r="AS59" s="87"/>
      <c r="AT59" s="22"/>
      <c r="AU59" s="22"/>
      <c r="AV59" s="85"/>
      <c r="AW59" s="86">
        <f t="shared" si="42"/>
        <v>0</v>
      </c>
      <c r="AX59" s="87"/>
      <c r="AY59" s="22"/>
      <c r="AZ59" s="22"/>
      <c r="BA59" s="22"/>
      <c r="BB59" s="92">
        <f t="shared" si="43"/>
        <v>0</v>
      </c>
      <c r="BC59" s="87"/>
      <c r="BD59" s="22"/>
      <c r="BE59" s="22"/>
      <c r="BF59" s="85"/>
      <c r="BG59" s="86">
        <f t="shared" si="44"/>
        <v>0</v>
      </c>
      <c r="BH59" s="87"/>
      <c r="BI59" s="22"/>
      <c r="BJ59" s="22"/>
      <c r="BK59" s="22"/>
      <c r="BL59" s="86">
        <f t="shared" si="45"/>
        <v>0</v>
      </c>
      <c r="BM59" s="87"/>
      <c r="BN59" s="22"/>
      <c r="BO59" s="22"/>
      <c r="BP59" s="22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</row>
    <row r="60" spans="1:80" ht="11.25" customHeight="1" x14ac:dyDescent="0.2">
      <c r="A60" s="83" t="s">
        <v>98</v>
      </c>
      <c r="B60" s="277" t="s">
        <v>99</v>
      </c>
      <c r="C60" s="277"/>
      <c r="D60" s="277"/>
      <c r="E60" s="277"/>
      <c r="F60" s="277"/>
      <c r="G60" s="277"/>
      <c r="H60" s="277"/>
      <c r="I60" s="277"/>
      <c r="J60" s="277"/>
      <c r="K60" s="22"/>
      <c r="L60" s="22"/>
      <c r="M60" s="22" t="s">
        <v>63</v>
      </c>
      <c r="N60" s="115"/>
      <c r="O60" s="22"/>
      <c r="P60" s="22"/>
      <c r="Q60" s="22"/>
      <c r="R60" s="22"/>
      <c r="S60" s="77">
        <f t="shared" si="46"/>
        <v>64</v>
      </c>
      <c r="T60" s="77"/>
      <c r="U60" s="78">
        <f t="shared" si="33"/>
        <v>0</v>
      </c>
      <c r="V60" s="84">
        <f t="shared" si="34"/>
        <v>2</v>
      </c>
      <c r="W60" s="22">
        <f t="shared" si="35"/>
        <v>62</v>
      </c>
      <c r="X60" s="85">
        <f t="shared" si="36"/>
        <v>32</v>
      </c>
      <c r="Y60" s="85">
        <v>20</v>
      </c>
      <c r="Z60" s="85">
        <v>10</v>
      </c>
      <c r="AA60" s="85"/>
      <c r="AB60" s="85">
        <f t="shared" si="37"/>
        <v>0</v>
      </c>
      <c r="AC60" s="86">
        <f t="shared" si="38"/>
        <v>0</v>
      </c>
      <c r="AD60" s="87"/>
      <c r="AE60" s="22"/>
      <c r="AF60" s="22"/>
      <c r="AG60" s="22"/>
      <c r="AH60" s="92">
        <f t="shared" si="39"/>
        <v>0</v>
      </c>
      <c r="AI60" s="87"/>
      <c r="AJ60" s="22"/>
      <c r="AK60" s="22"/>
      <c r="AL60" s="85"/>
      <c r="AM60" s="86">
        <f t="shared" si="40"/>
        <v>64</v>
      </c>
      <c r="AN60" s="87"/>
      <c r="AO60" s="22">
        <v>62</v>
      </c>
      <c r="AP60" s="22"/>
      <c r="AQ60" s="22">
        <v>2</v>
      </c>
      <c r="AR60" s="92">
        <f t="shared" si="41"/>
        <v>0</v>
      </c>
      <c r="AS60" s="87"/>
      <c r="AT60" s="22"/>
      <c r="AU60" s="22"/>
      <c r="AV60" s="85"/>
      <c r="AW60" s="86">
        <f t="shared" si="42"/>
        <v>0</v>
      </c>
      <c r="AX60" s="87"/>
      <c r="AY60" s="22"/>
      <c r="AZ60" s="22"/>
      <c r="BA60" s="22"/>
      <c r="BB60" s="92">
        <f t="shared" si="43"/>
        <v>0</v>
      </c>
      <c r="BC60" s="87"/>
      <c r="BD60" s="22"/>
      <c r="BE60" s="22"/>
      <c r="BF60" s="85"/>
      <c r="BG60" s="86">
        <f t="shared" si="44"/>
        <v>0</v>
      </c>
      <c r="BH60" s="87"/>
      <c r="BI60" s="22"/>
      <c r="BJ60" s="22"/>
      <c r="BK60" s="22"/>
      <c r="BL60" s="86">
        <f t="shared" si="45"/>
        <v>0</v>
      </c>
      <c r="BM60" s="87"/>
      <c r="BN60" s="22"/>
      <c r="BO60" s="22"/>
      <c r="BP60" s="22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</row>
    <row r="61" spans="1:80" ht="11.25" customHeight="1" x14ac:dyDescent="0.2">
      <c r="A61" s="83" t="s">
        <v>100</v>
      </c>
      <c r="B61" s="277" t="s">
        <v>101</v>
      </c>
      <c r="C61" s="277"/>
      <c r="D61" s="277"/>
      <c r="E61" s="277"/>
      <c r="F61" s="277"/>
      <c r="G61" s="277"/>
      <c r="H61" s="277"/>
      <c r="I61" s="277"/>
      <c r="J61" s="277"/>
      <c r="K61" s="22"/>
      <c r="L61" s="22"/>
      <c r="M61" s="22" t="s">
        <v>63</v>
      </c>
      <c r="N61" s="116" t="s">
        <v>61</v>
      </c>
      <c r="O61" s="22"/>
      <c r="P61" s="22"/>
      <c r="Q61" s="22"/>
      <c r="R61" s="22"/>
      <c r="S61" s="77">
        <f t="shared" si="46"/>
        <v>266</v>
      </c>
      <c r="T61" s="77">
        <v>12</v>
      </c>
      <c r="U61" s="78">
        <f t="shared" si="33"/>
        <v>6</v>
      </c>
      <c r="V61" s="84">
        <f t="shared" si="34"/>
        <v>6</v>
      </c>
      <c r="W61" s="22">
        <f t="shared" si="35"/>
        <v>242</v>
      </c>
      <c r="X61" s="85">
        <f t="shared" si="36"/>
        <v>162</v>
      </c>
      <c r="Y61" s="85">
        <v>32</v>
      </c>
      <c r="Z61" s="85">
        <v>48</v>
      </c>
      <c r="AA61" s="85"/>
      <c r="AB61" s="85">
        <f t="shared" si="37"/>
        <v>0</v>
      </c>
      <c r="AC61" s="86">
        <f t="shared" si="38"/>
        <v>0</v>
      </c>
      <c r="AD61" s="87"/>
      <c r="AE61" s="22"/>
      <c r="AF61" s="22"/>
      <c r="AG61" s="22"/>
      <c r="AH61" s="92">
        <f t="shared" si="39"/>
        <v>0</v>
      </c>
      <c r="AI61" s="87"/>
      <c r="AJ61" s="22"/>
      <c r="AK61" s="22"/>
      <c r="AL61" s="85"/>
      <c r="AM61" s="86">
        <f t="shared" si="40"/>
        <v>122</v>
      </c>
      <c r="AN61" s="87"/>
      <c r="AO61" s="22">
        <v>120</v>
      </c>
      <c r="AP61" s="22"/>
      <c r="AQ61" s="22">
        <v>2</v>
      </c>
      <c r="AR61" s="92">
        <f t="shared" si="41"/>
        <v>126</v>
      </c>
      <c r="AS61" s="87">
        <v>6</v>
      </c>
      <c r="AT61" s="22">
        <v>122</v>
      </c>
      <c r="AU61" s="22"/>
      <c r="AV61" s="85">
        <v>4</v>
      </c>
      <c r="AW61" s="86">
        <f t="shared" si="42"/>
        <v>0</v>
      </c>
      <c r="AX61" s="87"/>
      <c r="AY61" s="22"/>
      <c r="AZ61" s="22"/>
      <c r="BA61" s="22"/>
      <c r="BB61" s="92">
        <f t="shared" si="43"/>
        <v>0</v>
      </c>
      <c r="BC61" s="87"/>
      <c r="BD61" s="22"/>
      <c r="BE61" s="22"/>
      <c r="BF61" s="85"/>
      <c r="BG61" s="86">
        <f t="shared" si="44"/>
        <v>0</v>
      </c>
      <c r="BH61" s="87"/>
      <c r="BI61" s="22"/>
      <c r="BJ61" s="22"/>
      <c r="BK61" s="22"/>
      <c r="BL61" s="86">
        <f t="shared" si="45"/>
        <v>0</v>
      </c>
      <c r="BM61" s="87"/>
      <c r="BN61" s="22"/>
      <c r="BO61" s="22"/>
      <c r="BP61" s="22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1:80" ht="11.25" customHeight="1" x14ac:dyDescent="0.2">
      <c r="A62" s="83" t="s">
        <v>102</v>
      </c>
      <c r="B62" s="277" t="s">
        <v>103</v>
      </c>
      <c r="C62" s="277"/>
      <c r="D62" s="277"/>
      <c r="E62" s="277"/>
      <c r="F62" s="277"/>
      <c r="G62" s="277"/>
      <c r="H62" s="277"/>
      <c r="I62" s="277"/>
      <c r="J62" s="277"/>
      <c r="K62" s="22"/>
      <c r="L62" s="22"/>
      <c r="M62" s="22"/>
      <c r="N62" s="22"/>
      <c r="O62" s="22"/>
      <c r="P62" s="22"/>
      <c r="Q62" s="22"/>
      <c r="R62" s="22" t="s">
        <v>63</v>
      </c>
      <c r="S62" s="77">
        <f t="shared" si="46"/>
        <v>70</v>
      </c>
      <c r="T62" s="77"/>
      <c r="U62" s="78">
        <f t="shared" si="33"/>
        <v>0</v>
      </c>
      <c r="V62" s="84">
        <f t="shared" si="34"/>
        <v>2</v>
      </c>
      <c r="W62" s="22">
        <f t="shared" si="35"/>
        <v>68</v>
      </c>
      <c r="X62" s="85">
        <f t="shared" si="36"/>
        <v>52</v>
      </c>
      <c r="Y62" s="85"/>
      <c r="Z62" s="85">
        <v>16</v>
      </c>
      <c r="AA62" s="85"/>
      <c r="AB62" s="85">
        <f t="shared" si="37"/>
        <v>0</v>
      </c>
      <c r="AC62" s="86">
        <f t="shared" si="38"/>
        <v>0</v>
      </c>
      <c r="AD62" s="87"/>
      <c r="AE62" s="22"/>
      <c r="AF62" s="22"/>
      <c r="AG62" s="22"/>
      <c r="AH62" s="92">
        <f t="shared" si="39"/>
        <v>0</v>
      </c>
      <c r="AI62" s="87"/>
      <c r="AJ62" s="22"/>
      <c r="AK62" s="22"/>
      <c r="AL62" s="85"/>
      <c r="AM62" s="86">
        <f t="shared" si="40"/>
        <v>0</v>
      </c>
      <c r="AN62" s="87"/>
      <c r="AO62" s="22"/>
      <c r="AP62" s="22"/>
      <c r="AQ62" s="22"/>
      <c r="AR62" s="92">
        <f t="shared" si="41"/>
        <v>0</v>
      </c>
      <c r="AS62" s="87"/>
      <c r="AT62" s="22"/>
      <c r="AU62" s="22"/>
      <c r="AV62" s="85"/>
      <c r="AW62" s="86">
        <f t="shared" si="42"/>
        <v>0</v>
      </c>
      <c r="AX62" s="87"/>
      <c r="AY62" s="22"/>
      <c r="AZ62" s="22"/>
      <c r="BA62" s="22"/>
      <c r="BB62" s="92">
        <f t="shared" si="43"/>
        <v>0</v>
      </c>
      <c r="BC62" s="87"/>
      <c r="BD62" s="22"/>
      <c r="BE62" s="22"/>
      <c r="BF62" s="85"/>
      <c r="BG62" s="86">
        <f t="shared" si="44"/>
        <v>0</v>
      </c>
      <c r="BH62" s="87"/>
      <c r="BI62" s="22"/>
      <c r="BJ62" s="22"/>
      <c r="BK62" s="22"/>
      <c r="BL62" s="86">
        <f t="shared" si="45"/>
        <v>70</v>
      </c>
      <c r="BM62" s="87"/>
      <c r="BN62" s="22">
        <v>68</v>
      </c>
      <c r="BO62" s="22"/>
      <c r="BP62" s="22">
        <v>2</v>
      </c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</row>
    <row r="63" spans="1:80" ht="11.25" customHeight="1" x14ac:dyDescent="0.2">
      <c r="A63" s="83" t="s">
        <v>104</v>
      </c>
      <c r="B63" s="277" t="s">
        <v>105</v>
      </c>
      <c r="C63" s="277"/>
      <c r="D63" s="277"/>
      <c r="E63" s="277"/>
      <c r="F63" s="277"/>
      <c r="G63" s="277"/>
      <c r="H63" s="277"/>
      <c r="I63" s="277"/>
      <c r="J63" s="277"/>
      <c r="K63" s="22"/>
      <c r="L63" s="22"/>
      <c r="M63" s="22"/>
      <c r="N63" s="22"/>
      <c r="O63" s="22"/>
      <c r="P63" s="22" t="s">
        <v>63</v>
      </c>
      <c r="Q63" s="22"/>
      <c r="R63" s="22"/>
      <c r="S63" s="77">
        <f t="shared" si="46"/>
        <v>68</v>
      </c>
      <c r="T63" s="77"/>
      <c r="U63" s="78">
        <f t="shared" si="33"/>
        <v>0</v>
      </c>
      <c r="V63" s="84">
        <f t="shared" si="34"/>
        <v>2</v>
      </c>
      <c r="W63" s="22">
        <f t="shared" si="35"/>
        <v>66</v>
      </c>
      <c r="X63" s="85">
        <f t="shared" si="36"/>
        <v>31</v>
      </c>
      <c r="Y63" s="85"/>
      <c r="Z63" s="85">
        <v>35</v>
      </c>
      <c r="AA63" s="85"/>
      <c r="AB63" s="85">
        <f t="shared" si="37"/>
        <v>0</v>
      </c>
      <c r="AC63" s="86">
        <f t="shared" si="38"/>
        <v>0</v>
      </c>
      <c r="AD63" s="87"/>
      <c r="AE63" s="22"/>
      <c r="AF63" s="22"/>
      <c r="AG63" s="22"/>
      <c r="AH63" s="92">
        <f t="shared" si="39"/>
        <v>0</v>
      </c>
      <c r="AI63" s="87"/>
      <c r="AJ63" s="22"/>
      <c r="AK63" s="22"/>
      <c r="AL63" s="85"/>
      <c r="AM63" s="86">
        <f t="shared" si="40"/>
        <v>0</v>
      </c>
      <c r="AN63" s="87"/>
      <c r="AO63" s="22"/>
      <c r="AP63" s="22"/>
      <c r="AQ63" s="22"/>
      <c r="AR63" s="92">
        <f t="shared" si="41"/>
        <v>0</v>
      </c>
      <c r="AS63" s="87"/>
      <c r="AT63" s="22"/>
      <c r="AU63" s="22"/>
      <c r="AV63" s="85"/>
      <c r="AW63" s="86">
        <f t="shared" si="42"/>
        <v>0</v>
      </c>
      <c r="AX63" s="87"/>
      <c r="AY63" s="22"/>
      <c r="AZ63" s="22"/>
      <c r="BA63" s="22"/>
      <c r="BB63" s="92">
        <f t="shared" si="43"/>
        <v>68</v>
      </c>
      <c r="BC63" s="87"/>
      <c r="BD63" s="22">
        <v>66</v>
      </c>
      <c r="BE63" s="22"/>
      <c r="BF63" s="85">
        <v>2</v>
      </c>
      <c r="BG63" s="86">
        <f t="shared" si="44"/>
        <v>0</v>
      </c>
      <c r="BH63" s="87"/>
      <c r="BI63" s="22"/>
      <c r="BJ63" s="22"/>
      <c r="BK63" s="22"/>
      <c r="BL63" s="86">
        <f t="shared" si="45"/>
        <v>0</v>
      </c>
      <c r="BM63" s="87"/>
      <c r="BN63" s="22"/>
      <c r="BO63" s="22"/>
      <c r="BP63" s="22"/>
    </row>
    <row r="64" spans="1:80" ht="11.25" customHeight="1" x14ac:dyDescent="0.2">
      <c r="A64" s="83" t="s">
        <v>106</v>
      </c>
      <c r="B64" s="277" t="s">
        <v>107</v>
      </c>
      <c r="C64" s="277"/>
      <c r="D64" s="277"/>
      <c r="E64" s="277"/>
      <c r="F64" s="277"/>
      <c r="G64" s="277"/>
      <c r="H64" s="277"/>
      <c r="I64" s="277"/>
      <c r="J64" s="277"/>
      <c r="K64" s="22"/>
      <c r="L64" s="22"/>
      <c r="M64" s="22"/>
      <c r="N64" s="22"/>
      <c r="O64" s="22"/>
      <c r="P64" s="22"/>
      <c r="Q64" s="22"/>
      <c r="R64" s="22" t="s">
        <v>63</v>
      </c>
      <c r="S64" s="77">
        <f t="shared" si="46"/>
        <v>60</v>
      </c>
      <c r="T64" s="77"/>
      <c r="U64" s="78">
        <f t="shared" si="33"/>
        <v>0</v>
      </c>
      <c r="V64" s="84">
        <f t="shared" si="34"/>
        <v>2</v>
      </c>
      <c r="W64" s="22">
        <f t="shared" si="35"/>
        <v>58</v>
      </c>
      <c r="X64" s="85">
        <f t="shared" si="36"/>
        <v>28</v>
      </c>
      <c r="Y64" s="85"/>
      <c r="Z64" s="85">
        <v>30</v>
      </c>
      <c r="AA64" s="85"/>
      <c r="AB64" s="85">
        <f t="shared" si="37"/>
        <v>0</v>
      </c>
      <c r="AC64" s="86">
        <f t="shared" si="38"/>
        <v>0</v>
      </c>
      <c r="AD64" s="87"/>
      <c r="AE64" s="22"/>
      <c r="AF64" s="22"/>
      <c r="AG64" s="22"/>
      <c r="AH64" s="92">
        <f t="shared" si="39"/>
        <v>0</v>
      </c>
      <c r="AI64" s="87"/>
      <c r="AJ64" s="22"/>
      <c r="AK64" s="22"/>
      <c r="AL64" s="85"/>
      <c r="AM64" s="86">
        <f t="shared" si="40"/>
        <v>0</v>
      </c>
      <c r="AN64" s="87"/>
      <c r="AO64" s="22"/>
      <c r="AP64" s="22"/>
      <c r="AQ64" s="22"/>
      <c r="AR64" s="92">
        <f t="shared" si="41"/>
        <v>0</v>
      </c>
      <c r="AS64" s="87"/>
      <c r="AT64" s="22"/>
      <c r="AU64" s="22"/>
      <c r="AV64" s="85"/>
      <c r="AW64" s="86">
        <f t="shared" si="42"/>
        <v>0</v>
      </c>
      <c r="AX64" s="87"/>
      <c r="AY64" s="22"/>
      <c r="AZ64" s="22"/>
      <c r="BA64" s="22"/>
      <c r="BB64" s="92">
        <f t="shared" si="43"/>
        <v>0</v>
      </c>
      <c r="BC64" s="87"/>
      <c r="BD64" s="22"/>
      <c r="BE64" s="22"/>
      <c r="BF64" s="85"/>
      <c r="BG64" s="86">
        <f t="shared" si="44"/>
        <v>0</v>
      </c>
      <c r="BH64" s="87"/>
      <c r="BI64" s="22"/>
      <c r="BJ64" s="22"/>
      <c r="BK64" s="22"/>
      <c r="BL64" s="86">
        <f t="shared" si="45"/>
        <v>60</v>
      </c>
      <c r="BM64" s="87"/>
      <c r="BN64" s="22">
        <v>58</v>
      </c>
      <c r="BO64" s="22"/>
      <c r="BP64" s="22">
        <v>2</v>
      </c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</row>
    <row r="65" spans="1:80" ht="11.25" customHeight="1" x14ac:dyDescent="0.2">
      <c r="A65" s="83" t="s">
        <v>108</v>
      </c>
      <c r="B65" s="269" t="s">
        <v>109</v>
      </c>
      <c r="C65" s="269"/>
      <c r="D65" s="269"/>
      <c r="E65" s="269"/>
      <c r="F65" s="269"/>
      <c r="G65" s="269"/>
      <c r="H65" s="269"/>
      <c r="I65" s="269"/>
      <c r="J65" s="269"/>
      <c r="K65" s="22"/>
      <c r="L65" s="22"/>
      <c r="M65" s="22" t="s">
        <v>61</v>
      </c>
      <c r="N65" s="22"/>
      <c r="O65" s="22"/>
      <c r="P65" s="22"/>
      <c r="Q65" s="22"/>
      <c r="R65" s="22"/>
      <c r="S65" s="77">
        <f>T65+V65+W65+U65</f>
        <v>82</v>
      </c>
      <c r="T65" s="77">
        <v>6</v>
      </c>
      <c r="U65" s="78">
        <f t="shared" si="33"/>
        <v>6</v>
      </c>
      <c r="V65" s="84">
        <f t="shared" si="34"/>
        <v>2</v>
      </c>
      <c r="W65" s="22">
        <f t="shared" si="35"/>
        <v>68</v>
      </c>
      <c r="X65" s="85">
        <f t="shared" si="36"/>
        <v>38</v>
      </c>
      <c r="Y65" s="85"/>
      <c r="Z65" s="85">
        <v>30</v>
      </c>
      <c r="AA65" s="85"/>
      <c r="AB65" s="85">
        <f t="shared" si="37"/>
        <v>0</v>
      </c>
      <c r="AC65" s="86">
        <f t="shared" si="38"/>
        <v>0</v>
      </c>
      <c r="AD65" s="87"/>
      <c r="AE65" s="22"/>
      <c r="AF65" s="22"/>
      <c r="AG65" s="22"/>
      <c r="AH65" s="92">
        <f t="shared" si="39"/>
        <v>0</v>
      </c>
      <c r="AI65" s="87"/>
      <c r="AJ65" s="22"/>
      <c r="AK65" s="22"/>
      <c r="AL65" s="85"/>
      <c r="AM65" s="86">
        <f t="shared" si="40"/>
        <v>70</v>
      </c>
      <c r="AN65" s="87">
        <v>6</v>
      </c>
      <c r="AO65" s="22">
        <v>68</v>
      </c>
      <c r="AP65" s="22"/>
      <c r="AQ65" s="22">
        <v>2</v>
      </c>
      <c r="AR65" s="92">
        <f t="shared" si="41"/>
        <v>0</v>
      </c>
      <c r="AS65" s="87"/>
      <c r="AT65" s="22"/>
      <c r="AU65" s="22"/>
      <c r="AV65" s="85"/>
      <c r="AW65" s="86">
        <f t="shared" si="42"/>
        <v>0</v>
      </c>
      <c r="AX65" s="87"/>
      <c r="AY65" s="22"/>
      <c r="AZ65" s="22"/>
      <c r="BA65" s="22"/>
      <c r="BB65" s="92">
        <f t="shared" si="43"/>
        <v>0</v>
      </c>
      <c r="BC65" s="87"/>
      <c r="BD65" s="22"/>
      <c r="BE65" s="22"/>
      <c r="BF65" s="85"/>
      <c r="BG65" s="86">
        <f t="shared" si="44"/>
        <v>0</v>
      </c>
      <c r="BH65" s="87"/>
      <c r="BI65" s="22"/>
      <c r="BJ65" s="22"/>
      <c r="BK65" s="22"/>
      <c r="BL65" s="86">
        <f t="shared" si="45"/>
        <v>0</v>
      </c>
      <c r="BM65" s="87"/>
      <c r="BN65" s="22"/>
      <c r="BO65" s="22"/>
      <c r="BP65" s="22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</row>
    <row r="66" spans="1:80" ht="11.25" customHeight="1" x14ac:dyDescent="0.2">
      <c r="A66" s="83" t="s">
        <v>110</v>
      </c>
      <c r="B66" s="277" t="s">
        <v>111</v>
      </c>
      <c r="C66" s="277"/>
      <c r="D66" s="277"/>
      <c r="E66" s="277"/>
      <c r="F66" s="277"/>
      <c r="G66" s="277"/>
      <c r="H66" s="277"/>
      <c r="I66" s="277"/>
      <c r="J66" s="277"/>
      <c r="K66" s="22"/>
      <c r="L66" s="22"/>
      <c r="M66" s="22"/>
      <c r="N66" s="22" t="s">
        <v>63</v>
      </c>
      <c r="O66" s="22"/>
      <c r="P66" s="22"/>
      <c r="Q66" s="22"/>
      <c r="R66" s="22"/>
      <c r="S66" s="77">
        <f t="shared" si="46"/>
        <v>42</v>
      </c>
      <c r="T66" s="77"/>
      <c r="U66" s="78">
        <f t="shared" si="33"/>
        <v>0</v>
      </c>
      <c r="V66" s="84">
        <f t="shared" si="34"/>
        <v>2</v>
      </c>
      <c r="W66" s="22">
        <f t="shared" si="35"/>
        <v>40</v>
      </c>
      <c r="X66" s="85">
        <f t="shared" si="36"/>
        <v>26</v>
      </c>
      <c r="Y66" s="85"/>
      <c r="Z66" s="85">
        <v>14</v>
      </c>
      <c r="AA66" s="85"/>
      <c r="AB66" s="85">
        <f t="shared" si="37"/>
        <v>0</v>
      </c>
      <c r="AC66" s="86">
        <f t="shared" si="38"/>
        <v>0</v>
      </c>
      <c r="AD66" s="87"/>
      <c r="AE66" s="22"/>
      <c r="AF66" s="22"/>
      <c r="AG66" s="22"/>
      <c r="AH66" s="92">
        <f t="shared" si="39"/>
        <v>0</v>
      </c>
      <c r="AI66" s="87"/>
      <c r="AJ66" s="22"/>
      <c r="AK66" s="22"/>
      <c r="AL66" s="85"/>
      <c r="AM66" s="86">
        <f t="shared" si="40"/>
        <v>0</v>
      </c>
      <c r="AN66" s="87"/>
      <c r="AO66" s="22"/>
      <c r="AP66" s="22"/>
      <c r="AQ66" s="22"/>
      <c r="AR66" s="92">
        <f t="shared" si="41"/>
        <v>42</v>
      </c>
      <c r="AS66" s="87"/>
      <c r="AT66" s="22">
        <v>40</v>
      </c>
      <c r="AU66" s="22"/>
      <c r="AV66" s="85">
        <v>2</v>
      </c>
      <c r="AW66" s="86">
        <f t="shared" si="42"/>
        <v>0</v>
      </c>
      <c r="AX66" s="87"/>
      <c r="AY66" s="22"/>
      <c r="AZ66" s="22"/>
      <c r="BA66" s="22"/>
      <c r="BB66" s="92">
        <f t="shared" si="43"/>
        <v>0</v>
      </c>
      <c r="BC66" s="87"/>
      <c r="BD66" s="22"/>
      <c r="BE66" s="22"/>
      <c r="BF66" s="85"/>
      <c r="BG66" s="86">
        <f t="shared" si="44"/>
        <v>0</v>
      </c>
      <c r="BH66" s="87"/>
      <c r="BI66" s="22"/>
      <c r="BJ66" s="22"/>
      <c r="BK66" s="22"/>
      <c r="BL66" s="86">
        <f t="shared" si="45"/>
        <v>0</v>
      </c>
      <c r="BM66" s="87"/>
      <c r="BN66" s="22"/>
      <c r="BO66" s="22"/>
      <c r="BP66" s="22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</row>
    <row r="67" spans="1:80" ht="11.25" customHeight="1" x14ac:dyDescent="0.2">
      <c r="A67" s="83" t="s">
        <v>112</v>
      </c>
      <c r="B67" s="277" t="s">
        <v>113</v>
      </c>
      <c r="C67" s="277"/>
      <c r="D67" s="277"/>
      <c r="E67" s="277"/>
      <c r="F67" s="277"/>
      <c r="G67" s="277"/>
      <c r="H67" s="277"/>
      <c r="I67" s="277"/>
      <c r="J67" s="277"/>
      <c r="K67" s="22"/>
      <c r="L67" s="22"/>
      <c r="M67" s="22"/>
      <c r="N67" s="22"/>
      <c r="O67" s="22"/>
      <c r="P67" s="22"/>
      <c r="Q67" s="22" t="s">
        <v>61</v>
      </c>
      <c r="R67" s="22"/>
      <c r="S67" s="77">
        <f t="shared" si="46"/>
        <v>54</v>
      </c>
      <c r="T67" s="77"/>
      <c r="U67" s="78">
        <f t="shared" si="33"/>
        <v>6</v>
      </c>
      <c r="V67" s="84">
        <f t="shared" si="34"/>
        <v>2</v>
      </c>
      <c r="W67" s="22">
        <f t="shared" si="35"/>
        <v>46</v>
      </c>
      <c r="X67" s="85">
        <f t="shared" si="36"/>
        <v>32</v>
      </c>
      <c r="Y67" s="85"/>
      <c r="Z67" s="85">
        <v>14</v>
      </c>
      <c r="AA67" s="85"/>
      <c r="AB67" s="85">
        <f t="shared" si="37"/>
        <v>0</v>
      </c>
      <c r="AC67" s="86">
        <f t="shared" si="38"/>
        <v>0</v>
      </c>
      <c r="AD67" s="87"/>
      <c r="AE67" s="22"/>
      <c r="AF67" s="22"/>
      <c r="AG67" s="22"/>
      <c r="AH67" s="92">
        <f t="shared" si="39"/>
        <v>0</v>
      </c>
      <c r="AI67" s="87"/>
      <c r="AJ67" s="22"/>
      <c r="AK67" s="22"/>
      <c r="AL67" s="85"/>
      <c r="AM67" s="86">
        <f t="shared" si="40"/>
        <v>0</v>
      </c>
      <c r="AN67" s="87"/>
      <c r="AO67" s="22"/>
      <c r="AP67" s="22"/>
      <c r="AQ67" s="22"/>
      <c r="AR67" s="92">
        <f t="shared" si="41"/>
        <v>0</v>
      </c>
      <c r="AS67" s="87"/>
      <c r="AT67" s="22"/>
      <c r="AU67" s="22"/>
      <c r="AV67" s="85"/>
      <c r="AW67" s="86">
        <f t="shared" si="42"/>
        <v>0</v>
      </c>
      <c r="AX67" s="87"/>
      <c r="AY67" s="22"/>
      <c r="AZ67" s="22"/>
      <c r="BA67" s="22"/>
      <c r="BB67" s="92">
        <f t="shared" si="43"/>
        <v>0</v>
      </c>
      <c r="BC67" s="87"/>
      <c r="BD67" s="22"/>
      <c r="BE67" s="22"/>
      <c r="BF67" s="85"/>
      <c r="BG67" s="86">
        <f t="shared" si="44"/>
        <v>48</v>
      </c>
      <c r="BH67" s="87">
        <v>6</v>
      </c>
      <c r="BI67" s="22">
        <v>46</v>
      </c>
      <c r="BJ67" s="22"/>
      <c r="BK67" s="22">
        <v>2</v>
      </c>
      <c r="BL67" s="86">
        <f t="shared" si="45"/>
        <v>0</v>
      </c>
      <c r="BM67" s="87"/>
      <c r="BN67" s="22"/>
      <c r="BO67" s="22"/>
      <c r="BP67" s="22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ht="12" customHeight="1" x14ac:dyDescent="0.2">
      <c r="A68" s="83" t="s">
        <v>114</v>
      </c>
      <c r="B68" s="277" t="s">
        <v>115</v>
      </c>
      <c r="C68" s="277"/>
      <c r="D68" s="277"/>
      <c r="E68" s="277"/>
      <c r="F68" s="277"/>
      <c r="G68" s="277"/>
      <c r="H68" s="277"/>
      <c r="I68" s="277"/>
      <c r="J68" s="277"/>
      <c r="K68" s="22"/>
      <c r="L68" s="22"/>
      <c r="M68" s="22"/>
      <c r="N68" s="22" t="s">
        <v>63</v>
      </c>
      <c r="O68" s="22"/>
      <c r="P68" s="22"/>
      <c r="Q68" s="22"/>
      <c r="R68" s="22"/>
      <c r="S68" s="77">
        <f t="shared" si="46"/>
        <v>52</v>
      </c>
      <c r="T68" s="77"/>
      <c r="U68" s="78">
        <f t="shared" si="33"/>
        <v>0</v>
      </c>
      <c r="V68" s="84">
        <f t="shared" si="34"/>
        <v>2</v>
      </c>
      <c r="W68" s="22">
        <f t="shared" si="35"/>
        <v>50</v>
      </c>
      <c r="X68" s="85">
        <f t="shared" si="36"/>
        <v>32</v>
      </c>
      <c r="Y68" s="85"/>
      <c r="Z68" s="85">
        <v>18</v>
      </c>
      <c r="AA68" s="85"/>
      <c r="AB68" s="85">
        <f t="shared" si="37"/>
        <v>0</v>
      </c>
      <c r="AC68" s="86">
        <f t="shared" si="38"/>
        <v>0</v>
      </c>
      <c r="AD68" s="87"/>
      <c r="AE68" s="22"/>
      <c r="AF68" s="22"/>
      <c r="AG68" s="22"/>
      <c r="AH68" s="92">
        <f t="shared" si="39"/>
        <v>0</v>
      </c>
      <c r="AI68" s="87"/>
      <c r="AJ68" s="22"/>
      <c r="AK68" s="22"/>
      <c r="AL68" s="85"/>
      <c r="AM68" s="86">
        <f t="shared" si="40"/>
        <v>0</v>
      </c>
      <c r="AN68" s="87"/>
      <c r="AO68" s="22"/>
      <c r="AP68" s="22"/>
      <c r="AQ68" s="22"/>
      <c r="AR68" s="92">
        <f t="shared" si="41"/>
        <v>52</v>
      </c>
      <c r="AS68" s="87"/>
      <c r="AT68" s="22">
        <v>50</v>
      </c>
      <c r="AU68" s="22"/>
      <c r="AV68" s="85">
        <v>2</v>
      </c>
      <c r="AW68" s="86">
        <f t="shared" si="42"/>
        <v>0</v>
      </c>
      <c r="AX68" s="87"/>
      <c r="AY68" s="22"/>
      <c r="AZ68" s="22"/>
      <c r="BA68" s="22"/>
      <c r="BB68" s="92">
        <f t="shared" si="43"/>
        <v>0</v>
      </c>
      <c r="BC68" s="87"/>
      <c r="BD68" s="22"/>
      <c r="BE68" s="22"/>
      <c r="BF68" s="85"/>
      <c r="BG68" s="86">
        <f t="shared" si="44"/>
        <v>0</v>
      </c>
      <c r="BH68" s="87"/>
      <c r="BI68" s="22"/>
      <c r="BJ68" s="22"/>
      <c r="BK68" s="22"/>
      <c r="BL68" s="86">
        <f t="shared" si="45"/>
        <v>0</v>
      </c>
      <c r="BM68" s="87"/>
      <c r="BN68" s="22"/>
      <c r="BO68" s="22"/>
      <c r="BP68" s="22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ht="11.25" customHeight="1" x14ac:dyDescent="0.2">
      <c r="A69" s="83" t="s">
        <v>116</v>
      </c>
      <c r="B69" s="277" t="s">
        <v>117</v>
      </c>
      <c r="C69" s="277"/>
      <c r="D69" s="277"/>
      <c r="E69" s="277"/>
      <c r="F69" s="277"/>
      <c r="G69" s="277"/>
      <c r="H69" s="277"/>
      <c r="I69" s="277"/>
      <c r="J69" s="277"/>
      <c r="K69" s="22"/>
      <c r="L69" s="22"/>
      <c r="M69" s="22"/>
      <c r="N69" s="22"/>
      <c r="O69" s="22"/>
      <c r="P69" s="22"/>
      <c r="Q69" s="22" t="s">
        <v>63</v>
      </c>
      <c r="R69" s="22"/>
      <c r="S69" s="77">
        <f t="shared" si="46"/>
        <v>72</v>
      </c>
      <c r="T69" s="77"/>
      <c r="U69" s="78">
        <f t="shared" si="33"/>
        <v>0</v>
      </c>
      <c r="V69" s="84">
        <f t="shared" si="34"/>
        <v>2</v>
      </c>
      <c r="W69" s="22">
        <f t="shared" si="35"/>
        <v>70</v>
      </c>
      <c r="X69" s="85">
        <f t="shared" si="36"/>
        <v>56</v>
      </c>
      <c r="Y69" s="85"/>
      <c r="Z69" s="85">
        <v>14</v>
      </c>
      <c r="AA69" s="85"/>
      <c r="AB69" s="85">
        <f t="shared" si="37"/>
        <v>0</v>
      </c>
      <c r="AC69" s="86">
        <f t="shared" si="38"/>
        <v>0</v>
      </c>
      <c r="AD69" s="87"/>
      <c r="AE69" s="22"/>
      <c r="AF69" s="22"/>
      <c r="AG69" s="22"/>
      <c r="AH69" s="92">
        <f t="shared" si="39"/>
        <v>0</v>
      </c>
      <c r="AI69" s="87"/>
      <c r="AJ69" s="22"/>
      <c r="AK69" s="22"/>
      <c r="AL69" s="85"/>
      <c r="AM69" s="86">
        <f t="shared" si="40"/>
        <v>0</v>
      </c>
      <c r="AN69" s="87"/>
      <c r="AO69" s="22"/>
      <c r="AP69" s="22"/>
      <c r="AQ69" s="22"/>
      <c r="AR69" s="92">
        <f t="shared" si="41"/>
        <v>0</v>
      </c>
      <c r="AS69" s="87"/>
      <c r="AT69" s="22"/>
      <c r="AU69" s="22"/>
      <c r="AV69" s="85"/>
      <c r="AW69" s="86">
        <f t="shared" si="42"/>
        <v>0</v>
      </c>
      <c r="AX69" s="87"/>
      <c r="AY69" s="22"/>
      <c r="AZ69" s="22"/>
      <c r="BA69" s="22"/>
      <c r="BB69" s="92">
        <f t="shared" si="43"/>
        <v>0</v>
      </c>
      <c r="BC69" s="87"/>
      <c r="BD69" s="22"/>
      <c r="BE69" s="22"/>
      <c r="BF69" s="85"/>
      <c r="BG69" s="86">
        <f t="shared" si="44"/>
        <v>72</v>
      </c>
      <c r="BH69" s="87"/>
      <c r="BI69" s="22">
        <v>70</v>
      </c>
      <c r="BJ69" s="22"/>
      <c r="BK69" s="22">
        <v>2</v>
      </c>
      <c r="BL69" s="86">
        <f t="shared" si="45"/>
        <v>0</v>
      </c>
      <c r="BM69" s="87"/>
      <c r="BN69" s="22"/>
      <c r="BO69" s="22"/>
      <c r="BP69" s="22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1:80" ht="11.25" customHeight="1" x14ac:dyDescent="0.2">
      <c r="A70" s="83" t="s">
        <v>211</v>
      </c>
      <c r="B70" s="280" t="s">
        <v>212</v>
      </c>
      <c r="C70" s="259"/>
      <c r="D70" s="259"/>
      <c r="E70" s="259"/>
      <c r="F70" s="259"/>
      <c r="G70" s="259"/>
      <c r="H70" s="259"/>
      <c r="I70" s="259"/>
      <c r="J70" s="281"/>
      <c r="K70" s="22"/>
      <c r="L70" s="22"/>
      <c r="M70" s="22"/>
      <c r="N70" s="22" t="s">
        <v>63</v>
      </c>
      <c r="O70" s="22"/>
      <c r="P70" s="22"/>
      <c r="Q70" s="22"/>
      <c r="R70" s="22"/>
      <c r="S70" s="77">
        <f t="shared" si="46"/>
        <v>52</v>
      </c>
      <c r="T70" s="77"/>
      <c r="U70" s="78">
        <f t="shared" ref="U70" si="47">AD70+AI70+AN70+AS70+AX70+BC70+BH70+BM70</f>
        <v>0</v>
      </c>
      <c r="V70" s="84">
        <f t="shared" ref="V70" si="48">AG70+AL70+AQ70+AV70+BA70+BF70+BK70+BP70</f>
        <v>2</v>
      </c>
      <c r="W70" s="22">
        <f t="shared" ref="W70" si="49">AE70+AJ70+AO70+AT70+AY70+BD70+BI70+BN70</f>
        <v>50</v>
      </c>
      <c r="X70" s="85">
        <f t="shared" ref="X70" si="50">W70-Y70-AA70-Z70</f>
        <v>0</v>
      </c>
      <c r="Y70" s="85"/>
      <c r="Z70" s="85">
        <v>50</v>
      </c>
      <c r="AA70" s="85"/>
      <c r="AB70" s="85">
        <f t="shared" ref="AB70" si="51">AF70+AK70+AP70+AU70+AZ70+BE70+BJ70+BO70</f>
        <v>0</v>
      </c>
      <c r="AC70" s="86">
        <f t="shared" ref="AC70" si="52">AE70+AF70+AG70</f>
        <v>0</v>
      </c>
      <c r="AD70" s="87"/>
      <c r="AE70" s="22"/>
      <c r="AF70" s="22"/>
      <c r="AG70" s="22"/>
      <c r="AH70" s="92">
        <f t="shared" ref="AH70" si="53">AJ70+AK70+AL70</f>
        <v>0</v>
      </c>
      <c r="AI70" s="87"/>
      <c r="AJ70" s="22"/>
      <c r="AK70" s="22"/>
      <c r="AL70" s="85"/>
      <c r="AM70" s="86">
        <f t="shared" ref="AM70" si="54">AO70+AP70+AQ70</f>
        <v>0</v>
      </c>
      <c r="AN70" s="87"/>
      <c r="AO70" s="22"/>
      <c r="AP70" s="22"/>
      <c r="AQ70" s="22"/>
      <c r="AR70" s="92">
        <f t="shared" ref="AR70" si="55">AT70+AU70+AV70</f>
        <v>52</v>
      </c>
      <c r="AS70" s="87"/>
      <c r="AT70" s="22">
        <v>50</v>
      </c>
      <c r="AU70" s="22"/>
      <c r="AV70" s="85">
        <v>2</v>
      </c>
      <c r="AW70" s="86">
        <f t="shared" ref="AW70" si="56">AY70+AZ70+BA70</f>
        <v>0</v>
      </c>
      <c r="AX70" s="87"/>
      <c r="AY70" s="22"/>
      <c r="AZ70" s="22"/>
      <c r="BA70" s="22"/>
      <c r="BB70" s="92">
        <f t="shared" ref="BB70" si="57">BD70+BE70+BF70</f>
        <v>0</v>
      </c>
      <c r="BC70" s="87"/>
      <c r="BD70" s="22"/>
      <c r="BE70" s="22"/>
      <c r="BF70" s="85"/>
      <c r="BG70" s="86">
        <f t="shared" ref="BG70" si="58">BI70+BJ70+BK70</f>
        <v>0</v>
      </c>
      <c r="BH70" s="87"/>
      <c r="BI70" s="22"/>
      <c r="BJ70" s="22"/>
      <c r="BK70" s="22"/>
      <c r="BL70" s="86">
        <f t="shared" ref="BL70" si="59">BN70+BO70+BP70</f>
        <v>0</v>
      </c>
      <c r="BM70" s="87"/>
      <c r="BN70" s="22"/>
      <c r="BO70" s="22"/>
      <c r="BP70" s="22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30" customFormat="1" ht="11.25" customHeight="1" x14ac:dyDescent="0.2">
      <c r="A71" s="104" t="s">
        <v>118</v>
      </c>
      <c r="B71" s="273" t="s">
        <v>119</v>
      </c>
      <c r="C71" s="273"/>
      <c r="D71" s="273"/>
      <c r="E71" s="273"/>
      <c r="F71" s="273"/>
      <c r="G71" s="273"/>
      <c r="H71" s="273"/>
      <c r="I71" s="273"/>
      <c r="J71" s="273"/>
      <c r="K71" s="278"/>
      <c r="L71" s="278"/>
      <c r="M71" s="278"/>
      <c r="N71" s="278"/>
      <c r="O71" s="278"/>
      <c r="P71" s="278"/>
      <c r="Q71" s="278"/>
      <c r="R71" s="278"/>
      <c r="S71" s="112">
        <f>S73+S100</f>
        <v>2414</v>
      </c>
      <c r="T71" s="113">
        <f>T72</f>
        <v>36</v>
      </c>
      <c r="U71" s="113">
        <f>U72</f>
        <v>60</v>
      </c>
      <c r="V71" s="113">
        <f t="shared" ref="V71:AA71" si="60">V73</f>
        <v>28</v>
      </c>
      <c r="W71" s="113">
        <f t="shared" si="60"/>
        <v>1246</v>
      </c>
      <c r="X71" s="113">
        <f t="shared" si="60"/>
        <v>758</v>
      </c>
      <c r="Y71" s="113">
        <f t="shared" si="60"/>
        <v>0</v>
      </c>
      <c r="Z71" s="113">
        <f t="shared" si="60"/>
        <v>428</v>
      </c>
      <c r="AA71" s="113">
        <f t="shared" si="60"/>
        <v>60</v>
      </c>
      <c r="AB71" s="113">
        <f>AB73+AB100</f>
        <v>1044</v>
      </c>
      <c r="AC71" s="113">
        <f>AC73+AC101</f>
        <v>0</v>
      </c>
      <c r="AD71" s="117">
        <f>AD73</f>
        <v>0</v>
      </c>
      <c r="AE71" s="117">
        <f>AE73</f>
        <v>0</v>
      </c>
      <c r="AF71" s="117">
        <f>AF73</f>
        <v>0</v>
      </c>
      <c r="AG71" s="117">
        <f>AG73</f>
        <v>0</v>
      </c>
      <c r="AH71" s="118">
        <f>AH73+AH101</f>
        <v>0</v>
      </c>
      <c r="AI71" s="117">
        <f>AI73</f>
        <v>0</v>
      </c>
      <c r="AJ71" s="117">
        <f>AJ73</f>
        <v>0</v>
      </c>
      <c r="AK71" s="117">
        <f>AK73</f>
        <v>0</v>
      </c>
      <c r="AL71" s="117">
        <f>AL73</f>
        <v>0</v>
      </c>
      <c r="AM71" s="114">
        <f>AM73+AM101</f>
        <v>0</v>
      </c>
      <c r="AN71" s="117">
        <f>AN73</f>
        <v>0</v>
      </c>
      <c r="AO71" s="117">
        <f>AO73</f>
        <v>0</v>
      </c>
      <c r="AP71" s="117">
        <f>AP73</f>
        <v>0</v>
      </c>
      <c r="AQ71" s="117">
        <f>AQ73</f>
        <v>0</v>
      </c>
      <c r="AR71" s="114">
        <f>AR73+AR101</f>
        <v>346</v>
      </c>
      <c r="AS71" s="117">
        <f>AS73</f>
        <v>0</v>
      </c>
      <c r="AT71" s="117">
        <f>AT73</f>
        <v>268</v>
      </c>
      <c r="AU71" s="117">
        <f>AU73</f>
        <v>72</v>
      </c>
      <c r="AV71" s="117">
        <f>AV73</f>
        <v>6</v>
      </c>
      <c r="AW71" s="118">
        <f>AW73+AW101</f>
        <v>464</v>
      </c>
      <c r="AX71" s="117">
        <f>AX73</f>
        <v>12</v>
      </c>
      <c r="AY71" s="117">
        <f>AY73</f>
        <v>210</v>
      </c>
      <c r="AZ71" s="117">
        <f>AZ73</f>
        <v>252</v>
      </c>
      <c r="BA71" s="119">
        <f>BA73</f>
        <v>2</v>
      </c>
      <c r="BB71" s="114">
        <f>BB73+BB100</f>
        <v>662</v>
      </c>
      <c r="BC71" s="117">
        <f t="shared" ref="BC71:BK71" si="61">BC73</f>
        <v>24</v>
      </c>
      <c r="BD71" s="117">
        <f t="shared" si="61"/>
        <v>432</v>
      </c>
      <c r="BE71" s="117">
        <f t="shared" si="61"/>
        <v>216</v>
      </c>
      <c r="BF71" s="117">
        <f t="shared" si="61"/>
        <v>14</v>
      </c>
      <c r="BG71" s="120">
        <f t="shared" si="61"/>
        <v>434</v>
      </c>
      <c r="BH71" s="117">
        <f t="shared" si="61"/>
        <v>12</v>
      </c>
      <c r="BI71" s="117">
        <f t="shared" si="61"/>
        <v>216</v>
      </c>
      <c r="BJ71" s="117">
        <f t="shared" si="61"/>
        <v>216</v>
      </c>
      <c r="BK71" s="119">
        <f t="shared" si="61"/>
        <v>2</v>
      </c>
      <c r="BL71" s="113">
        <f>BL73+BL100</f>
        <v>412</v>
      </c>
      <c r="BM71" s="117">
        <f>BM73</f>
        <v>12</v>
      </c>
      <c r="BN71" s="117">
        <f>BN73</f>
        <v>120</v>
      </c>
      <c r="BO71" s="113">
        <f>BO73+BO100</f>
        <v>288</v>
      </c>
      <c r="BP71" s="117">
        <f>BP73</f>
        <v>4</v>
      </c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s="109" customFormat="1" ht="10.5" customHeight="1" x14ac:dyDescent="0.2">
      <c r="A72" s="67"/>
      <c r="B72" s="279" t="s">
        <v>20</v>
      </c>
      <c r="C72" s="279"/>
      <c r="D72" s="279"/>
      <c r="E72" s="279"/>
      <c r="F72" s="279"/>
      <c r="G72" s="279"/>
      <c r="H72" s="279"/>
      <c r="I72" s="279"/>
      <c r="J72" s="279"/>
      <c r="K72" s="68"/>
      <c r="L72" s="68"/>
      <c r="M72" s="68"/>
      <c r="N72" s="68"/>
      <c r="O72" s="68"/>
      <c r="P72" s="68"/>
      <c r="Q72" s="68"/>
      <c r="R72" s="68"/>
      <c r="S72" s="69"/>
      <c r="T72" s="110">
        <f>T74+T82+T89+T95</f>
        <v>36</v>
      </c>
      <c r="U72" s="110">
        <f>U74+U82+U89+U95</f>
        <v>60</v>
      </c>
      <c r="V72" s="71"/>
      <c r="W72" s="69"/>
      <c r="X72" s="69"/>
      <c r="Y72" s="69"/>
      <c r="Z72" s="69"/>
      <c r="AA72" s="69"/>
      <c r="AB72" s="69"/>
      <c r="AC72" s="70"/>
      <c r="AD72" s="121"/>
      <c r="AE72" s="70"/>
      <c r="AF72" s="70"/>
      <c r="AG72" s="70"/>
      <c r="AH72" s="69"/>
      <c r="AI72" s="73"/>
      <c r="AJ72" s="69"/>
      <c r="AK72" s="69"/>
      <c r="AL72" s="69"/>
      <c r="AM72" s="72"/>
      <c r="AN72" s="73"/>
      <c r="AO72" s="69"/>
      <c r="AP72" s="69"/>
      <c r="AQ72" s="69"/>
      <c r="AR72" s="72"/>
      <c r="AS72" s="73"/>
      <c r="AT72" s="69"/>
      <c r="AU72" s="69"/>
      <c r="AV72" s="69"/>
      <c r="AW72" s="69"/>
      <c r="AX72" s="73"/>
      <c r="AY72" s="69"/>
      <c r="AZ72" s="69"/>
      <c r="BA72" s="74"/>
      <c r="BB72" s="72"/>
      <c r="BC72" s="73"/>
      <c r="BD72" s="69"/>
      <c r="BE72" s="69"/>
      <c r="BF72" s="69"/>
      <c r="BG72" s="69"/>
      <c r="BH72" s="73"/>
      <c r="BI72" s="69"/>
      <c r="BJ72" s="69"/>
      <c r="BK72" s="74"/>
      <c r="BL72" s="72"/>
      <c r="BM72" s="73"/>
      <c r="BN72" s="69"/>
      <c r="BO72" s="69"/>
      <c r="BP72" s="69"/>
    </row>
    <row r="73" spans="1:80" s="30" customFormat="1" ht="11.25" customHeight="1" x14ac:dyDescent="0.2">
      <c r="A73" s="104" t="s">
        <v>120</v>
      </c>
      <c r="B73" s="273" t="s">
        <v>121</v>
      </c>
      <c r="C73" s="273"/>
      <c r="D73" s="273"/>
      <c r="E73" s="273"/>
      <c r="F73" s="273"/>
      <c r="G73" s="273"/>
      <c r="H73" s="273"/>
      <c r="I73" s="273"/>
      <c r="J73" s="273"/>
      <c r="K73" s="274"/>
      <c r="L73" s="274"/>
      <c r="M73" s="274"/>
      <c r="N73" s="274"/>
      <c r="O73" s="274"/>
      <c r="P73" s="274"/>
      <c r="Q73" s="274"/>
      <c r="R73" s="274"/>
      <c r="S73" s="105">
        <f t="shared" ref="S73:AB73" si="62">S74+S82+S89+S95</f>
        <v>2270</v>
      </c>
      <c r="T73" s="106">
        <f t="shared" si="62"/>
        <v>36</v>
      </c>
      <c r="U73" s="106">
        <f t="shared" si="62"/>
        <v>60</v>
      </c>
      <c r="V73" s="106">
        <f t="shared" si="62"/>
        <v>28</v>
      </c>
      <c r="W73" s="106">
        <f t="shared" si="62"/>
        <v>1246</v>
      </c>
      <c r="X73" s="106">
        <f t="shared" si="62"/>
        <v>758</v>
      </c>
      <c r="Y73" s="106">
        <f t="shared" si="62"/>
        <v>0</v>
      </c>
      <c r="Z73" s="106">
        <f t="shared" si="62"/>
        <v>428</v>
      </c>
      <c r="AA73" s="106">
        <f t="shared" si="62"/>
        <v>60</v>
      </c>
      <c r="AB73" s="106">
        <f t="shared" si="62"/>
        <v>900</v>
      </c>
      <c r="AC73" s="113">
        <f t="shared" ref="AC73:BP73" si="63">AC74+AC82+AC89+AC95</f>
        <v>0</v>
      </c>
      <c r="AD73" s="113">
        <f t="shared" si="63"/>
        <v>0</v>
      </c>
      <c r="AE73" s="113">
        <f t="shared" si="63"/>
        <v>0</v>
      </c>
      <c r="AF73" s="113">
        <f t="shared" si="63"/>
        <v>0</v>
      </c>
      <c r="AG73" s="113">
        <f t="shared" si="63"/>
        <v>0</v>
      </c>
      <c r="AH73" s="105">
        <f t="shared" si="63"/>
        <v>0</v>
      </c>
      <c r="AI73" s="106">
        <f t="shared" si="63"/>
        <v>0</v>
      </c>
      <c r="AJ73" s="106">
        <f t="shared" si="63"/>
        <v>0</v>
      </c>
      <c r="AK73" s="106">
        <f t="shared" si="63"/>
        <v>0</v>
      </c>
      <c r="AL73" s="106">
        <f t="shared" si="63"/>
        <v>0</v>
      </c>
      <c r="AM73" s="106">
        <f t="shared" si="63"/>
        <v>0</v>
      </c>
      <c r="AN73" s="106">
        <f t="shared" si="63"/>
        <v>0</v>
      </c>
      <c r="AO73" s="106">
        <f t="shared" si="63"/>
        <v>0</v>
      </c>
      <c r="AP73" s="106">
        <f t="shared" si="63"/>
        <v>0</v>
      </c>
      <c r="AQ73" s="106">
        <f t="shared" si="63"/>
        <v>0</v>
      </c>
      <c r="AR73" s="106">
        <f t="shared" si="63"/>
        <v>346</v>
      </c>
      <c r="AS73" s="106">
        <f t="shared" si="63"/>
        <v>0</v>
      </c>
      <c r="AT73" s="106">
        <f t="shared" si="63"/>
        <v>268</v>
      </c>
      <c r="AU73" s="106">
        <f t="shared" si="63"/>
        <v>72</v>
      </c>
      <c r="AV73" s="106">
        <f t="shared" si="63"/>
        <v>6</v>
      </c>
      <c r="AW73" s="105">
        <f t="shared" si="63"/>
        <v>464</v>
      </c>
      <c r="AX73" s="106">
        <f t="shared" si="63"/>
        <v>12</v>
      </c>
      <c r="AY73" s="106">
        <f t="shared" si="63"/>
        <v>210</v>
      </c>
      <c r="AZ73" s="106">
        <f t="shared" si="63"/>
        <v>252</v>
      </c>
      <c r="BA73" s="107">
        <f t="shared" si="63"/>
        <v>2</v>
      </c>
      <c r="BB73" s="106">
        <f t="shared" si="63"/>
        <v>662</v>
      </c>
      <c r="BC73" s="106">
        <f t="shared" si="63"/>
        <v>24</v>
      </c>
      <c r="BD73" s="106">
        <f t="shared" si="63"/>
        <v>432</v>
      </c>
      <c r="BE73" s="106">
        <f t="shared" si="63"/>
        <v>216</v>
      </c>
      <c r="BF73" s="106">
        <f t="shared" si="63"/>
        <v>14</v>
      </c>
      <c r="BG73" s="105">
        <f t="shared" si="63"/>
        <v>434</v>
      </c>
      <c r="BH73" s="106">
        <f t="shared" si="63"/>
        <v>12</v>
      </c>
      <c r="BI73" s="106">
        <f t="shared" si="63"/>
        <v>216</v>
      </c>
      <c r="BJ73" s="106">
        <f t="shared" si="63"/>
        <v>216</v>
      </c>
      <c r="BK73" s="107">
        <f t="shared" si="63"/>
        <v>2</v>
      </c>
      <c r="BL73" s="106">
        <f t="shared" si="63"/>
        <v>268</v>
      </c>
      <c r="BM73" s="106">
        <f t="shared" si="63"/>
        <v>12</v>
      </c>
      <c r="BN73" s="106">
        <f t="shared" si="63"/>
        <v>120</v>
      </c>
      <c r="BO73" s="106">
        <f t="shared" si="63"/>
        <v>144</v>
      </c>
      <c r="BP73" s="106">
        <f t="shared" si="63"/>
        <v>4</v>
      </c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s="30" customFormat="1" ht="27" customHeight="1" x14ac:dyDescent="0.2">
      <c r="A74" s="122" t="s">
        <v>122</v>
      </c>
      <c r="B74" s="275" t="s">
        <v>123</v>
      </c>
      <c r="C74" s="275"/>
      <c r="D74" s="275"/>
      <c r="E74" s="275"/>
      <c r="F74" s="275"/>
      <c r="G74" s="275"/>
      <c r="H74" s="275"/>
      <c r="I74" s="275"/>
      <c r="J74" s="275"/>
      <c r="K74" s="272" t="s">
        <v>61</v>
      </c>
      <c r="L74" s="272"/>
      <c r="M74" s="272"/>
      <c r="N74" s="272"/>
      <c r="O74" s="272"/>
      <c r="P74" s="272"/>
      <c r="Q74" s="272"/>
      <c r="R74" s="272"/>
      <c r="S74" s="123">
        <f>SUM(S75:S81)+U75</f>
        <v>940</v>
      </c>
      <c r="T74" s="124">
        <f t="shared" ref="T74:AB74" si="64">SUM(T75:T81)</f>
        <v>0</v>
      </c>
      <c r="U74" s="124">
        <f t="shared" si="64"/>
        <v>30</v>
      </c>
      <c r="V74" s="124">
        <f t="shared" si="64"/>
        <v>10</v>
      </c>
      <c r="W74" s="124">
        <f t="shared" si="64"/>
        <v>684</v>
      </c>
      <c r="X74" s="124">
        <f t="shared" si="64"/>
        <v>410</v>
      </c>
      <c r="Y74" s="124">
        <f t="shared" si="64"/>
        <v>0</v>
      </c>
      <c r="Z74" s="124">
        <f t="shared" si="64"/>
        <v>244</v>
      </c>
      <c r="AA74" s="124">
        <f t="shared" si="64"/>
        <v>30</v>
      </c>
      <c r="AB74" s="124">
        <f t="shared" si="64"/>
        <v>216</v>
      </c>
      <c r="AC74" s="125">
        <f>SUM(AC76:AC81)</f>
        <v>0</v>
      </c>
      <c r="AD74" s="125">
        <f>SUM(AD75:AD81)</f>
        <v>0</v>
      </c>
      <c r="AE74" s="125">
        <f>SUM(AE76:AE81)</f>
        <v>0</v>
      </c>
      <c r="AF74" s="125">
        <f>SUM(AF76:AF81)</f>
        <v>0</v>
      </c>
      <c r="AG74" s="125">
        <f>SUM(AG76:AG81)</f>
        <v>0</v>
      </c>
      <c r="AH74" s="125">
        <f>SUM(AH76:AH81)</f>
        <v>0</v>
      </c>
      <c r="AI74" s="125">
        <f>SUM(AI75:AI81)</f>
        <v>0</v>
      </c>
      <c r="AJ74" s="125">
        <f>SUM(AJ76:AJ81)</f>
        <v>0</v>
      </c>
      <c r="AK74" s="125">
        <f>SUM(AK76:AK81)</f>
        <v>0</v>
      </c>
      <c r="AL74" s="125">
        <f>SUM(AL76:AL81)</f>
        <v>0</v>
      </c>
      <c r="AM74" s="125">
        <f>SUM(AM76:AM81)</f>
        <v>0</v>
      </c>
      <c r="AN74" s="125">
        <f>SUM(AN75:AN81)</f>
        <v>0</v>
      </c>
      <c r="AO74" s="125">
        <f>SUM(AO76:AO81)</f>
        <v>0</v>
      </c>
      <c r="AP74" s="125">
        <f>SUM(AP76:AP81)</f>
        <v>0</v>
      </c>
      <c r="AQ74" s="125">
        <f>SUM(AQ76:AQ81)</f>
        <v>0</v>
      </c>
      <c r="AR74" s="125">
        <f>SUM(AR76:AR81)</f>
        <v>108</v>
      </c>
      <c r="AS74" s="125">
        <f>SUM(AS75:AS81)</f>
        <v>0</v>
      </c>
      <c r="AT74" s="125">
        <f>SUM(AT76:AT81)</f>
        <v>106</v>
      </c>
      <c r="AU74" s="125">
        <f>SUM(AU76:AU81)</f>
        <v>0</v>
      </c>
      <c r="AV74" s="125">
        <f>SUM(AV76:AV81)</f>
        <v>2</v>
      </c>
      <c r="AW74" s="126">
        <f>SUM(AW76:AW81)</f>
        <v>170</v>
      </c>
      <c r="AX74" s="125">
        <f>SUM(AX75:AX81)</f>
        <v>0</v>
      </c>
      <c r="AY74" s="125">
        <f>SUM(AY76:AY81)</f>
        <v>132</v>
      </c>
      <c r="AZ74" s="125">
        <f>SUM(AZ76:AZ81)</f>
        <v>36</v>
      </c>
      <c r="BA74" s="127">
        <f>SUM(BA76:BA81)</f>
        <v>2</v>
      </c>
      <c r="BB74" s="125">
        <f>SUM(BB76:BB81)</f>
        <v>370</v>
      </c>
      <c r="BC74" s="125">
        <f>SUM(BC75:BC81)</f>
        <v>18</v>
      </c>
      <c r="BD74" s="125">
        <f>SUM(BD76:BD81)</f>
        <v>292</v>
      </c>
      <c r="BE74" s="127">
        <f>SUM(BE76:BE81)</f>
        <v>72</v>
      </c>
      <c r="BF74" s="125">
        <f>SUM(BF76:BF81)</f>
        <v>6</v>
      </c>
      <c r="BG74" s="126">
        <f>SUM(BG76:BG81)</f>
        <v>262</v>
      </c>
      <c r="BH74" s="125">
        <f>SUM(BH75:BH81)</f>
        <v>12</v>
      </c>
      <c r="BI74" s="125">
        <f>SUM(BI76:BI81)</f>
        <v>154</v>
      </c>
      <c r="BJ74" s="125">
        <f>SUM(BJ76:BJ81)</f>
        <v>108</v>
      </c>
      <c r="BK74" s="127">
        <f>SUM(BK76:BK81)</f>
        <v>0</v>
      </c>
      <c r="BL74" s="125">
        <f>SUM(BL75:BL81)</f>
        <v>0</v>
      </c>
      <c r="BM74" s="125">
        <f>SUM(BM75:BM81)</f>
        <v>0</v>
      </c>
      <c r="BN74" s="125">
        <f>SUM(BN76:BN81)</f>
        <v>0</v>
      </c>
      <c r="BO74" s="127">
        <f>SUM(BO76:BO81)</f>
        <v>0</v>
      </c>
      <c r="BP74" s="125">
        <f>SUM(BP76:BP81)</f>
        <v>0</v>
      </c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s="30" customFormat="1" ht="11.25" customHeight="1" x14ac:dyDescent="0.2">
      <c r="A75" s="128"/>
      <c r="B75" s="276" t="s">
        <v>124</v>
      </c>
      <c r="C75" s="276"/>
      <c r="D75" s="276"/>
      <c r="E75" s="276"/>
      <c r="F75" s="276"/>
      <c r="G75" s="276"/>
      <c r="H75" s="276"/>
      <c r="I75" s="276"/>
      <c r="J75" s="276"/>
      <c r="K75" s="125"/>
      <c r="L75" s="125"/>
      <c r="M75" s="125"/>
      <c r="N75" s="125"/>
      <c r="O75" s="125"/>
      <c r="P75" s="125"/>
      <c r="Q75" s="125" t="s">
        <v>61</v>
      </c>
      <c r="R75" s="125"/>
      <c r="S75" s="77"/>
      <c r="T75" s="77"/>
      <c r="U75" s="78">
        <f>AD75+AI75+AN75+AS75+AX75+BC75+BH75+BM75</f>
        <v>6</v>
      </c>
      <c r="V75" s="129"/>
      <c r="W75" s="130"/>
      <c r="X75" s="131"/>
      <c r="Y75" s="131"/>
      <c r="Z75" s="131"/>
      <c r="AA75" s="131"/>
      <c r="AB75" s="131"/>
      <c r="AC75" s="131"/>
      <c r="AD75" s="132"/>
      <c r="AE75" s="125"/>
      <c r="AF75" s="125"/>
      <c r="AG75" s="125"/>
      <c r="AH75" s="125"/>
      <c r="AI75" s="132"/>
      <c r="AJ75" s="125"/>
      <c r="AK75" s="125"/>
      <c r="AL75" s="125"/>
      <c r="AM75" s="125"/>
      <c r="AN75" s="132"/>
      <c r="AO75" s="125"/>
      <c r="AP75" s="125"/>
      <c r="AQ75" s="125"/>
      <c r="AR75" s="125"/>
      <c r="AS75" s="132"/>
      <c r="AT75" s="125"/>
      <c r="AU75" s="125"/>
      <c r="AV75" s="125"/>
      <c r="AW75" s="126"/>
      <c r="AX75" s="132"/>
      <c r="AY75" s="125"/>
      <c r="AZ75" s="125"/>
      <c r="BA75" s="127"/>
      <c r="BB75" s="132"/>
      <c r="BC75" s="132"/>
      <c r="BD75" s="125"/>
      <c r="BE75" s="125"/>
      <c r="BF75" s="125"/>
      <c r="BG75" s="126"/>
      <c r="BH75" s="132">
        <v>6</v>
      </c>
      <c r="BI75" s="125"/>
      <c r="BJ75" s="125"/>
      <c r="BK75" s="127"/>
      <c r="BL75" s="132"/>
      <c r="BM75" s="132"/>
      <c r="BN75" s="125"/>
      <c r="BO75" s="125"/>
      <c r="BP75" s="125"/>
    </row>
    <row r="76" spans="1:80" ht="12.75" customHeight="1" x14ac:dyDescent="0.2">
      <c r="A76" s="83" t="s">
        <v>125</v>
      </c>
      <c r="B76" s="270" t="s">
        <v>126</v>
      </c>
      <c r="C76" s="270"/>
      <c r="D76" s="270"/>
      <c r="E76" s="270"/>
      <c r="F76" s="270"/>
      <c r="G76" s="270"/>
      <c r="H76" s="270"/>
      <c r="I76" s="270"/>
      <c r="J76" s="270"/>
      <c r="K76" s="22"/>
      <c r="L76" s="22"/>
      <c r="M76" s="22"/>
      <c r="N76" s="22"/>
      <c r="O76" s="22"/>
      <c r="P76" s="232" t="s">
        <v>61</v>
      </c>
      <c r="Q76" s="232" t="s">
        <v>61</v>
      </c>
      <c r="R76" s="22"/>
      <c r="S76" s="77">
        <f t="shared" ref="S76:S78" si="65">V76+W76+T76+U76</f>
        <v>272</v>
      </c>
      <c r="T76" s="77"/>
      <c r="U76" s="78">
        <f>AD76+AI76+AN76+AS76+AX76+BC76+BH76+BM76</f>
        <v>12</v>
      </c>
      <c r="V76" s="84">
        <f>AG76+AL76+AQ76+AV76+BA76+BF76+BK76+BP76</f>
        <v>4</v>
      </c>
      <c r="W76" s="22">
        <f>AE76+AJ76+AO76+AT76+AY76+BD76+BI76+BN76</f>
        <v>256</v>
      </c>
      <c r="X76" s="85">
        <f>W76-Y76-AA76-Z76</f>
        <v>118</v>
      </c>
      <c r="Y76" s="85"/>
      <c r="Z76" s="85">
        <v>108</v>
      </c>
      <c r="AA76" s="85">
        <v>30</v>
      </c>
      <c r="AB76" s="85">
        <f t="shared" ref="AB76:AB81" si="66">AF76+AK76+AP76+AU76+AZ76+BE76+BJ76+BO76</f>
        <v>0</v>
      </c>
      <c r="AC76" s="86">
        <f t="shared" ref="AC76:AC81" si="67">AE76+AF76+AG76</f>
        <v>0</v>
      </c>
      <c r="AD76" s="87"/>
      <c r="AE76" s="22"/>
      <c r="AF76" s="22"/>
      <c r="AG76" s="22"/>
      <c r="AH76" s="86">
        <f t="shared" ref="AH76:AH81" si="68">AJ76+AK76+AL76</f>
        <v>0</v>
      </c>
      <c r="AI76" s="87"/>
      <c r="AJ76" s="22"/>
      <c r="AK76" s="22"/>
      <c r="AL76" s="22"/>
      <c r="AM76" s="86">
        <f t="shared" ref="AM76:AM81" si="69">AO76+AP76+AQ76</f>
        <v>0</v>
      </c>
      <c r="AN76" s="87"/>
      <c r="AO76" s="22"/>
      <c r="AP76" s="22"/>
      <c r="AQ76" s="22"/>
      <c r="AR76" s="86">
        <f t="shared" ref="AR76:AR81" si="70">AT76+AU76+AV76</f>
        <v>64</v>
      </c>
      <c r="AS76" s="87"/>
      <c r="AT76" s="22">
        <v>62</v>
      </c>
      <c r="AU76" s="22"/>
      <c r="AV76" s="22">
        <v>2</v>
      </c>
      <c r="AW76" s="92">
        <f t="shared" ref="AW76:AW81" si="71">AY76+AZ76+BA76</f>
        <v>28</v>
      </c>
      <c r="AX76" s="87"/>
      <c r="AY76" s="22">
        <v>28</v>
      </c>
      <c r="AZ76" s="22"/>
      <c r="BA76" s="85"/>
      <c r="BB76" s="86">
        <f t="shared" ref="BB76:BB81" si="72">BD76+BE76+BF76</f>
        <v>84</v>
      </c>
      <c r="BC76" s="98">
        <v>6</v>
      </c>
      <c r="BD76" s="22">
        <v>82</v>
      </c>
      <c r="BE76" s="22"/>
      <c r="BF76" s="22">
        <v>2</v>
      </c>
      <c r="BG76" s="92">
        <f t="shared" ref="BG76:BG81" si="73">BI76+BJ76+BK76</f>
        <v>84</v>
      </c>
      <c r="BH76" s="87">
        <v>6</v>
      </c>
      <c r="BI76" s="22">
        <v>84</v>
      </c>
      <c r="BJ76" s="22"/>
      <c r="BK76" s="85"/>
      <c r="BL76" s="86">
        <f t="shared" ref="BL76:BL81" si="74">BN76+BO76+BP76</f>
        <v>0</v>
      </c>
      <c r="BM76" s="87"/>
      <c r="BN76" s="22"/>
      <c r="BO76" s="22"/>
      <c r="BP76" s="22"/>
    </row>
    <row r="77" spans="1:80" ht="11.25" customHeight="1" x14ac:dyDescent="0.2">
      <c r="A77" s="83" t="s">
        <v>127</v>
      </c>
      <c r="B77" s="270" t="s">
        <v>128</v>
      </c>
      <c r="C77" s="270"/>
      <c r="D77" s="270"/>
      <c r="E77" s="270"/>
      <c r="F77" s="270"/>
      <c r="G77" s="270"/>
      <c r="H77" s="270"/>
      <c r="I77" s="270"/>
      <c r="J77" s="270"/>
      <c r="K77" s="22"/>
      <c r="L77" s="22"/>
      <c r="M77" s="22"/>
      <c r="N77" s="22"/>
      <c r="O77" s="22"/>
      <c r="P77" s="232" t="s">
        <v>61</v>
      </c>
      <c r="Q77" s="115" t="s">
        <v>63</v>
      </c>
      <c r="R77" s="22"/>
      <c r="S77" s="77">
        <f t="shared" si="65"/>
        <v>200</v>
      </c>
      <c r="T77" s="77"/>
      <c r="U77" s="78">
        <f>AD77+AI77+AN77+AS77+AX77+BC77+BH77+BM77</f>
        <v>6</v>
      </c>
      <c r="V77" s="84">
        <f>AG77+AL77+AQ77+AV77+BA77+BF77+BK77+BP77</f>
        <v>2</v>
      </c>
      <c r="W77" s="22">
        <f>AE77+AJ77+AO77+AT77+AY77+BD77+BI77+BN77</f>
        <v>192</v>
      </c>
      <c r="X77" s="85">
        <f>W77-Y77-AA77-Z77</f>
        <v>140</v>
      </c>
      <c r="Y77" s="85"/>
      <c r="Z77" s="85">
        <v>52</v>
      </c>
      <c r="AA77" s="85"/>
      <c r="AB77" s="85">
        <f t="shared" si="66"/>
        <v>0</v>
      </c>
      <c r="AC77" s="86">
        <f t="shared" si="67"/>
        <v>0</v>
      </c>
      <c r="AD77" s="87"/>
      <c r="AE77" s="22"/>
      <c r="AF77" s="22"/>
      <c r="AG77" s="22"/>
      <c r="AH77" s="86">
        <f t="shared" si="68"/>
        <v>0</v>
      </c>
      <c r="AI77" s="87"/>
      <c r="AJ77" s="22"/>
      <c r="AK77" s="22"/>
      <c r="AL77" s="22"/>
      <c r="AM77" s="86">
        <f t="shared" si="69"/>
        <v>0</v>
      </c>
      <c r="AN77" s="87"/>
      <c r="AO77" s="22"/>
      <c r="AP77" s="22"/>
      <c r="AQ77" s="22"/>
      <c r="AR77" s="86">
        <f t="shared" si="70"/>
        <v>44</v>
      </c>
      <c r="AS77" s="87"/>
      <c r="AT77" s="22">
        <v>44</v>
      </c>
      <c r="AU77" s="22"/>
      <c r="AV77" s="22"/>
      <c r="AW77" s="92">
        <f t="shared" si="71"/>
        <v>28</v>
      </c>
      <c r="AX77" s="87"/>
      <c r="AY77" s="22">
        <v>28</v>
      </c>
      <c r="AZ77" s="22"/>
      <c r="BA77" s="85"/>
      <c r="BB77" s="86">
        <f t="shared" si="72"/>
        <v>52</v>
      </c>
      <c r="BC77" s="98">
        <v>6</v>
      </c>
      <c r="BD77" s="22">
        <v>50</v>
      </c>
      <c r="BE77" s="22"/>
      <c r="BF77" s="22">
        <v>2</v>
      </c>
      <c r="BG77" s="92">
        <f t="shared" si="73"/>
        <v>70</v>
      </c>
      <c r="BH77" s="87"/>
      <c r="BI77" s="22">
        <v>70</v>
      </c>
      <c r="BJ77" s="22"/>
      <c r="BK77" s="85"/>
      <c r="BL77" s="86">
        <f t="shared" si="74"/>
        <v>0</v>
      </c>
      <c r="BM77" s="87"/>
      <c r="BN77" s="22"/>
      <c r="BO77" s="22"/>
      <c r="BP77" s="22"/>
    </row>
    <row r="78" spans="1:80" ht="12.75" customHeight="1" x14ac:dyDescent="0.2">
      <c r="A78" s="83" t="s">
        <v>129</v>
      </c>
      <c r="B78" s="270" t="s">
        <v>130</v>
      </c>
      <c r="C78" s="270"/>
      <c r="D78" s="270"/>
      <c r="E78" s="270"/>
      <c r="F78" s="270"/>
      <c r="G78" s="270"/>
      <c r="H78" s="270"/>
      <c r="I78" s="270"/>
      <c r="J78" s="270"/>
      <c r="K78" s="22"/>
      <c r="L78" s="22"/>
      <c r="M78" s="22"/>
      <c r="N78" s="22"/>
      <c r="O78" s="22"/>
      <c r="P78" s="97" t="s">
        <v>63</v>
      </c>
      <c r="Q78" s="97"/>
      <c r="R78" s="97"/>
      <c r="S78" s="77">
        <f t="shared" si="65"/>
        <v>106</v>
      </c>
      <c r="T78" s="77"/>
      <c r="U78" s="78">
        <f>AD78+AI78+AN78+AS78+AX78+BC78+BH78+BM78</f>
        <v>0</v>
      </c>
      <c r="V78" s="84">
        <f>AG78+AL78+AQ78+AV78+BA78+BF78+BK78+BP78</f>
        <v>2</v>
      </c>
      <c r="W78" s="22">
        <f>AE78+AJ78+AO78+AT78+AY78+BD78+BI78+BN78</f>
        <v>104</v>
      </c>
      <c r="X78" s="85">
        <f>W78-Y78-AA78-Z78</f>
        <v>44</v>
      </c>
      <c r="Y78" s="85"/>
      <c r="Z78" s="85">
        <v>60</v>
      </c>
      <c r="AA78" s="85"/>
      <c r="AB78" s="85">
        <f t="shared" si="66"/>
        <v>0</v>
      </c>
      <c r="AC78" s="86">
        <f t="shared" si="67"/>
        <v>0</v>
      </c>
      <c r="AD78" s="87"/>
      <c r="AE78" s="22"/>
      <c r="AF78" s="22"/>
      <c r="AG78" s="22"/>
      <c r="AH78" s="86">
        <f t="shared" si="68"/>
        <v>0</v>
      </c>
      <c r="AI78" s="87"/>
      <c r="AJ78" s="22"/>
      <c r="AK78" s="22"/>
      <c r="AL78" s="22"/>
      <c r="AM78" s="86">
        <f t="shared" si="69"/>
        <v>0</v>
      </c>
      <c r="AN78" s="87"/>
      <c r="AO78" s="22"/>
      <c r="AP78" s="22"/>
      <c r="AQ78" s="22"/>
      <c r="AR78" s="86">
        <f t="shared" si="70"/>
        <v>0</v>
      </c>
      <c r="AS78" s="87"/>
      <c r="AT78" s="22"/>
      <c r="AU78" s="22"/>
      <c r="AV78" s="22"/>
      <c r="AW78" s="92">
        <f t="shared" si="71"/>
        <v>28</v>
      </c>
      <c r="AX78" s="87"/>
      <c r="AY78" s="22">
        <v>28</v>
      </c>
      <c r="AZ78" s="22"/>
      <c r="BA78" s="85"/>
      <c r="BB78" s="86">
        <f t="shared" si="72"/>
        <v>78</v>
      </c>
      <c r="BC78" s="87"/>
      <c r="BD78" s="22">
        <v>76</v>
      </c>
      <c r="BE78" s="22"/>
      <c r="BF78" s="22">
        <v>2</v>
      </c>
      <c r="BG78" s="92">
        <f t="shared" si="73"/>
        <v>0</v>
      </c>
      <c r="BH78" s="87"/>
      <c r="BI78" s="22"/>
      <c r="BJ78" s="22"/>
      <c r="BK78" s="85"/>
      <c r="BL78" s="86">
        <f t="shared" si="74"/>
        <v>0</v>
      </c>
      <c r="BM78" s="87"/>
      <c r="BN78" s="22"/>
      <c r="BO78" s="22"/>
      <c r="BP78" s="22"/>
    </row>
    <row r="79" spans="1:80" ht="12.75" customHeight="1" x14ac:dyDescent="0.2">
      <c r="A79" s="83" t="s">
        <v>131</v>
      </c>
      <c r="B79" s="270" t="s">
        <v>132</v>
      </c>
      <c r="C79" s="270"/>
      <c r="D79" s="270"/>
      <c r="E79" s="270"/>
      <c r="F79" s="270"/>
      <c r="G79" s="270"/>
      <c r="H79" s="270"/>
      <c r="I79" s="270"/>
      <c r="J79" s="270"/>
      <c r="K79" s="22"/>
      <c r="L79" s="22"/>
      <c r="M79" s="22"/>
      <c r="N79" s="22"/>
      <c r="O79" s="22"/>
      <c r="P79" s="97" t="s">
        <v>61</v>
      </c>
      <c r="Q79" s="22"/>
      <c r="R79" s="97"/>
      <c r="S79" s="77">
        <f>V79+W79+T79+U79</f>
        <v>140</v>
      </c>
      <c r="T79" s="77"/>
      <c r="U79" s="78">
        <f>AD79+AI79+AN79+AS79+AX79+BC79+BH79+BM79</f>
        <v>6</v>
      </c>
      <c r="V79" s="84">
        <f>AG79+AL79+AQ79+AV79+BA79+BF79+BK79+BP79</f>
        <v>2</v>
      </c>
      <c r="W79" s="22">
        <f>AE79+AJ79+AO79+AT79+AY79+BD79+BI79+BN79</f>
        <v>132</v>
      </c>
      <c r="X79" s="85">
        <f>W79-Y79-AA79-Z79</f>
        <v>108</v>
      </c>
      <c r="Y79" s="85"/>
      <c r="Z79" s="85">
        <v>24</v>
      </c>
      <c r="AA79" s="85"/>
      <c r="AB79" s="85">
        <f t="shared" si="66"/>
        <v>0</v>
      </c>
      <c r="AC79" s="86">
        <f t="shared" si="67"/>
        <v>0</v>
      </c>
      <c r="AD79" s="87"/>
      <c r="AE79" s="22"/>
      <c r="AF79" s="22"/>
      <c r="AG79" s="22"/>
      <c r="AH79" s="86">
        <f t="shared" si="68"/>
        <v>0</v>
      </c>
      <c r="AI79" s="87"/>
      <c r="AJ79" s="22"/>
      <c r="AK79" s="22"/>
      <c r="AL79" s="22"/>
      <c r="AM79" s="86">
        <f t="shared" si="69"/>
        <v>0</v>
      </c>
      <c r="AN79" s="87"/>
      <c r="AO79" s="22"/>
      <c r="AP79" s="22"/>
      <c r="AQ79" s="22"/>
      <c r="AR79" s="86">
        <f t="shared" si="70"/>
        <v>0</v>
      </c>
      <c r="AS79" s="87"/>
      <c r="AT79" s="22"/>
      <c r="AU79" s="22"/>
      <c r="AV79" s="22"/>
      <c r="AW79" s="92">
        <f t="shared" si="71"/>
        <v>50</v>
      </c>
      <c r="AX79" s="87"/>
      <c r="AY79" s="22">
        <v>48</v>
      </c>
      <c r="AZ79" s="22"/>
      <c r="BA79" s="85">
        <v>2</v>
      </c>
      <c r="BB79" s="86">
        <f t="shared" si="72"/>
        <v>84</v>
      </c>
      <c r="BC79" s="87">
        <v>6</v>
      </c>
      <c r="BD79" s="22">
        <v>84</v>
      </c>
      <c r="BE79" s="22"/>
      <c r="BF79" s="22"/>
      <c r="BG79" s="92">
        <f t="shared" si="73"/>
        <v>0</v>
      </c>
      <c r="BH79" s="87"/>
      <c r="BI79" s="22"/>
      <c r="BJ79" s="22"/>
      <c r="BK79" s="85"/>
      <c r="BL79" s="86">
        <f t="shared" si="74"/>
        <v>0</v>
      </c>
      <c r="BM79" s="87"/>
      <c r="BN79" s="22"/>
      <c r="BO79" s="22"/>
      <c r="BP79" s="22"/>
    </row>
    <row r="80" spans="1:80" ht="11.25" customHeight="1" x14ac:dyDescent="0.2">
      <c r="A80" s="83" t="s">
        <v>133</v>
      </c>
      <c r="B80" s="270" t="s">
        <v>18</v>
      </c>
      <c r="C80" s="270"/>
      <c r="D80" s="270"/>
      <c r="E80" s="270"/>
      <c r="F80" s="270"/>
      <c r="G80" s="270"/>
      <c r="H80" s="270"/>
      <c r="I80" s="270"/>
      <c r="J80" s="270"/>
      <c r="K80" s="22"/>
      <c r="L80" s="22"/>
      <c r="M80" s="22"/>
      <c r="N80" s="22"/>
      <c r="O80" s="22"/>
      <c r="P80" s="115" t="s">
        <v>63</v>
      </c>
      <c r="Q80" s="22"/>
      <c r="R80" s="22"/>
      <c r="S80" s="77">
        <f>AB80</f>
        <v>108</v>
      </c>
      <c r="T80" s="77"/>
      <c r="U80" s="78"/>
      <c r="V80" s="84"/>
      <c r="W80" s="22"/>
      <c r="X80" s="85"/>
      <c r="Y80" s="85"/>
      <c r="Z80" s="85"/>
      <c r="AA80" s="85"/>
      <c r="AB80" s="85">
        <f t="shared" si="66"/>
        <v>108</v>
      </c>
      <c r="AC80" s="86">
        <f t="shared" si="67"/>
        <v>0</v>
      </c>
      <c r="AD80" s="87"/>
      <c r="AE80" s="22"/>
      <c r="AF80" s="22"/>
      <c r="AG80" s="22"/>
      <c r="AH80" s="86">
        <f t="shared" si="68"/>
        <v>0</v>
      </c>
      <c r="AI80" s="87"/>
      <c r="AJ80" s="22"/>
      <c r="AK80" s="22"/>
      <c r="AL80" s="22"/>
      <c r="AM80" s="86">
        <f t="shared" si="69"/>
        <v>0</v>
      </c>
      <c r="AN80" s="87"/>
      <c r="AO80" s="22"/>
      <c r="AP80" s="22"/>
      <c r="AQ80" s="22"/>
      <c r="AR80" s="86">
        <f t="shared" si="70"/>
        <v>0</v>
      </c>
      <c r="AS80" s="87"/>
      <c r="AT80" s="22"/>
      <c r="AU80" s="22"/>
      <c r="AV80" s="22"/>
      <c r="AW80" s="92">
        <f t="shared" si="71"/>
        <v>36</v>
      </c>
      <c r="AX80" s="87"/>
      <c r="AY80" s="22"/>
      <c r="AZ80" s="22">
        <v>36</v>
      </c>
      <c r="BA80" s="85"/>
      <c r="BB80" s="86">
        <f t="shared" si="72"/>
        <v>72</v>
      </c>
      <c r="BC80" s="87"/>
      <c r="BD80" s="22"/>
      <c r="BE80" s="22">
        <v>72</v>
      </c>
      <c r="BF80" s="22"/>
      <c r="BG80" s="92">
        <f t="shared" si="73"/>
        <v>0</v>
      </c>
      <c r="BH80" s="87"/>
      <c r="BI80" s="22"/>
      <c r="BJ80" s="22"/>
      <c r="BK80" s="85"/>
      <c r="BL80" s="86">
        <f t="shared" si="74"/>
        <v>0</v>
      </c>
      <c r="BM80" s="87"/>
      <c r="BN80" s="22"/>
      <c r="BO80" s="22"/>
      <c r="BP80" s="22"/>
    </row>
    <row r="81" spans="1:80" ht="11.25" customHeight="1" x14ac:dyDescent="0.2">
      <c r="A81" s="83" t="s">
        <v>134</v>
      </c>
      <c r="B81" s="270" t="s">
        <v>19</v>
      </c>
      <c r="C81" s="270"/>
      <c r="D81" s="270"/>
      <c r="E81" s="270"/>
      <c r="F81" s="270"/>
      <c r="G81" s="270"/>
      <c r="H81" s="270"/>
      <c r="I81" s="270"/>
      <c r="J81" s="270"/>
      <c r="K81" s="33"/>
      <c r="L81" s="33"/>
      <c r="M81" s="33"/>
      <c r="N81" s="33"/>
      <c r="O81" s="33"/>
      <c r="P81" s="133"/>
      <c r="Q81" s="33" t="s">
        <v>63</v>
      </c>
      <c r="R81" s="33"/>
      <c r="S81" s="77">
        <f>AB81</f>
        <v>108</v>
      </c>
      <c r="T81" s="77"/>
      <c r="U81" s="78"/>
      <c r="V81" s="84"/>
      <c r="W81" s="22"/>
      <c r="X81" s="85"/>
      <c r="Y81" s="85"/>
      <c r="Z81" s="85"/>
      <c r="AA81" s="85"/>
      <c r="AB81" s="85">
        <f t="shared" si="66"/>
        <v>108</v>
      </c>
      <c r="AC81" s="86">
        <f t="shared" si="67"/>
        <v>0</v>
      </c>
      <c r="AD81" s="87"/>
      <c r="AE81" s="22"/>
      <c r="AF81" s="22"/>
      <c r="AG81" s="22"/>
      <c r="AH81" s="86">
        <f t="shared" si="68"/>
        <v>0</v>
      </c>
      <c r="AI81" s="87"/>
      <c r="AJ81" s="22"/>
      <c r="AK81" s="22"/>
      <c r="AL81" s="22"/>
      <c r="AM81" s="86">
        <f t="shared" si="69"/>
        <v>0</v>
      </c>
      <c r="AN81" s="87"/>
      <c r="AO81" s="22"/>
      <c r="AP81" s="22"/>
      <c r="AQ81" s="22"/>
      <c r="AR81" s="86">
        <f t="shared" si="70"/>
        <v>0</v>
      </c>
      <c r="AS81" s="87"/>
      <c r="AT81" s="22"/>
      <c r="AU81" s="22"/>
      <c r="AV81" s="22"/>
      <c r="AW81" s="92">
        <f t="shared" si="71"/>
        <v>0</v>
      </c>
      <c r="AX81" s="87"/>
      <c r="AY81" s="22"/>
      <c r="AZ81" s="22"/>
      <c r="BA81" s="85"/>
      <c r="BB81" s="94">
        <f t="shared" si="72"/>
        <v>0</v>
      </c>
      <c r="BC81" s="56"/>
      <c r="BD81" s="33"/>
      <c r="BE81" s="33"/>
      <c r="BF81" s="33"/>
      <c r="BG81" s="92">
        <f t="shared" si="73"/>
        <v>108</v>
      </c>
      <c r="BH81" s="87"/>
      <c r="BI81" s="22"/>
      <c r="BJ81" s="22">
        <v>108</v>
      </c>
      <c r="BK81" s="85"/>
      <c r="BL81" s="86">
        <f t="shared" si="74"/>
        <v>0</v>
      </c>
      <c r="BM81" s="87"/>
      <c r="BN81" s="22"/>
      <c r="BO81" s="22"/>
      <c r="BP81" s="22"/>
    </row>
    <row r="82" spans="1:80" s="30" customFormat="1" ht="10.5" customHeight="1" x14ac:dyDescent="0.2">
      <c r="A82" s="128" t="s">
        <v>135</v>
      </c>
      <c r="B82" s="271" t="s">
        <v>136</v>
      </c>
      <c r="C82" s="271"/>
      <c r="D82" s="271"/>
      <c r="E82" s="271"/>
      <c r="F82" s="271"/>
      <c r="G82" s="271"/>
      <c r="H82" s="271"/>
      <c r="I82" s="271"/>
      <c r="J82" s="271"/>
      <c r="K82" s="272" t="s">
        <v>61</v>
      </c>
      <c r="L82" s="272"/>
      <c r="M82" s="272"/>
      <c r="N82" s="272"/>
      <c r="O82" s="272"/>
      <c r="P82" s="272"/>
      <c r="Q82" s="272"/>
      <c r="R82" s="272"/>
      <c r="S82" s="134">
        <f>SUM(S83:S88)+U83</f>
        <v>552</v>
      </c>
      <c r="T82" s="129">
        <f t="shared" ref="T82:AB82" si="75">SUM(T83:T88)</f>
        <v>0</v>
      </c>
      <c r="U82" s="129">
        <f t="shared" si="75"/>
        <v>12</v>
      </c>
      <c r="V82" s="129">
        <f t="shared" si="75"/>
        <v>12</v>
      </c>
      <c r="W82" s="129">
        <f t="shared" si="75"/>
        <v>276</v>
      </c>
      <c r="X82" s="129">
        <f t="shared" si="75"/>
        <v>182</v>
      </c>
      <c r="Y82" s="129">
        <f t="shared" si="75"/>
        <v>0</v>
      </c>
      <c r="Z82" s="129">
        <f t="shared" si="75"/>
        <v>64</v>
      </c>
      <c r="AA82" s="129">
        <f t="shared" si="75"/>
        <v>30</v>
      </c>
      <c r="AB82" s="129">
        <f t="shared" si="75"/>
        <v>252</v>
      </c>
      <c r="AC82" s="130">
        <f>SUM(AC84:AC88)</f>
        <v>0</v>
      </c>
      <c r="AD82" s="130">
        <f t="shared" ref="AD82:BF82" si="76">SUM(AD83:AD88)</f>
        <v>0</v>
      </c>
      <c r="AE82" s="130">
        <f t="shared" si="76"/>
        <v>0</v>
      </c>
      <c r="AF82" s="130">
        <f t="shared" si="76"/>
        <v>0</v>
      </c>
      <c r="AG82" s="130">
        <f t="shared" si="76"/>
        <v>0</v>
      </c>
      <c r="AH82" s="130">
        <f t="shared" si="76"/>
        <v>0</v>
      </c>
      <c r="AI82" s="130">
        <f t="shared" si="76"/>
        <v>0</v>
      </c>
      <c r="AJ82" s="130">
        <f t="shared" si="76"/>
        <v>0</v>
      </c>
      <c r="AK82" s="130">
        <f t="shared" si="76"/>
        <v>0</v>
      </c>
      <c r="AL82" s="130">
        <f t="shared" si="76"/>
        <v>0</v>
      </c>
      <c r="AM82" s="130">
        <f t="shared" si="76"/>
        <v>0</v>
      </c>
      <c r="AN82" s="130">
        <f t="shared" si="76"/>
        <v>0</v>
      </c>
      <c r="AO82" s="130">
        <f t="shared" si="76"/>
        <v>0</v>
      </c>
      <c r="AP82" s="130">
        <f t="shared" si="76"/>
        <v>0</v>
      </c>
      <c r="AQ82" s="130">
        <f t="shared" si="76"/>
        <v>0</v>
      </c>
      <c r="AR82" s="130">
        <f t="shared" si="76"/>
        <v>0</v>
      </c>
      <c r="AS82" s="130">
        <f t="shared" si="76"/>
        <v>0</v>
      </c>
      <c r="AT82" s="130">
        <f t="shared" si="76"/>
        <v>0</v>
      </c>
      <c r="AU82" s="130">
        <f t="shared" si="76"/>
        <v>0</v>
      </c>
      <c r="AV82" s="130">
        <f t="shared" si="76"/>
        <v>0</v>
      </c>
      <c r="AW82" s="135">
        <f t="shared" si="76"/>
        <v>0</v>
      </c>
      <c r="AX82" s="130">
        <f t="shared" si="76"/>
        <v>0</v>
      </c>
      <c r="AY82" s="130">
        <f t="shared" si="76"/>
        <v>0</v>
      </c>
      <c r="AZ82" s="130">
        <f t="shared" si="76"/>
        <v>0</v>
      </c>
      <c r="BA82" s="131">
        <f t="shared" si="76"/>
        <v>0</v>
      </c>
      <c r="BB82" s="125">
        <f t="shared" si="76"/>
        <v>100</v>
      </c>
      <c r="BC82" s="125">
        <f t="shared" si="76"/>
        <v>0</v>
      </c>
      <c r="BD82" s="125">
        <f t="shared" si="76"/>
        <v>94</v>
      </c>
      <c r="BE82" s="125">
        <f t="shared" si="76"/>
        <v>0</v>
      </c>
      <c r="BF82" s="125">
        <f t="shared" si="76"/>
        <v>6</v>
      </c>
      <c r="BG82" s="135">
        <f>SUM(BG84:BG88)</f>
        <v>172</v>
      </c>
      <c r="BH82" s="130">
        <f>SUM(BH84:BH88)</f>
        <v>0</v>
      </c>
      <c r="BI82" s="130">
        <f>SUM(BI84:BI88)</f>
        <v>62</v>
      </c>
      <c r="BJ82" s="130">
        <f>SUM(BJ84:BJ88)</f>
        <v>108</v>
      </c>
      <c r="BK82" s="131">
        <f>SUM(BK84:BK88)</f>
        <v>2</v>
      </c>
      <c r="BL82" s="130">
        <f>SUM(BL83:BL88)</f>
        <v>268</v>
      </c>
      <c r="BM82" s="130">
        <f>SUM(BM83:BM88)</f>
        <v>12</v>
      </c>
      <c r="BN82" s="130">
        <f>SUM(BN84:BN88)</f>
        <v>120</v>
      </c>
      <c r="BO82" s="131">
        <f>SUM(BO84:BO88)</f>
        <v>144</v>
      </c>
      <c r="BP82" s="130">
        <f>SUM(BP84:BP88)</f>
        <v>4</v>
      </c>
      <c r="BQ82" s="12" t="s">
        <v>30</v>
      </c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s="30" customFormat="1" ht="11.25" customHeight="1" x14ac:dyDescent="0.2">
      <c r="A83" s="128"/>
      <c r="B83" s="265" t="s">
        <v>124</v>
      </c>
      <c r="C83" s="265"/>
      <c r="D83" s="265"/>
      <c r="E83" s="265"/>
      <c r="F83" s="265"/>
      <c r="G83" s="265"/>
      <c r="H83" s="265"/>
      <c r="I83" s="265"/>
      <c r="J83" s="265"/>
      <c r="K83" s="125"/>
      <c r="L83" s="125"/>
      <c r="M83" s="125"/>
      <c r="N83" s="125"/>
      <c r="O83" s="125"/>
      <c r="P83" s="125"/>
      <c r="Q83" s="125"/>
      <c r="R83" s="125" t="s">
        <v>61</v>
      </c>
      <c r="S83" s="77"/>
      <c r="T83" s="77"/>
      <c r="U83" s="78">
        <f>AD83+AI83+AN83+AS83+AX83+BC83+BH83+BM83</f>
        <v>6</v>
      </c>
      <c r="V83" s="129"/>
      <c r="W83" s="130"/>
      <c r="X83" s="131"/>
      <c r="Y83" s="131"/>
      <c r="Z83" s="131"/>
      <c r="AA83" s="131"/>
      <c r="AB83" s="131"/>
      <c r="AC83" s="130"/>
      <c r="AD83" s="132"/>
      <c r="AE83" s="125"/>
      <c r="AF83" s="125"/>
      <c r="AG83" s="125"/>
      <c r="AH83" s="125"/>
      <c r="AI83" s="132"/>
      <c r="AJ83" s="125"/>
      <c r="AK83" s="125"/>
      <c r="AL83" s="125"/>
      <c r="AM83" s="125"/>
      <c r="AN83" s="132"/>
      <c r="AO83" s="125"/>
      <c r="AP83" s="125"/>
      <c r="AQ83" s="125"/>
      <c r="AR83" s="125"/>
      <c r="AS83" s="132"/>
      <c r="AT83" s="125"/>
      <c r="AU83" s="125"/>
      <c r="AV83" s="125"/>
      <c r="AW83" s="126"/>
      <c r="AX83" s="132"/>
      <c r="AY83" s="125"/>
      <c r="AZ83" s="125"/>
      <c r="BA83" s="127"/>
      <c r="BB83" s="125"/>
      <c r="BC83" s="132"/>
      <c r="BD83" s="125"/>
      <c r="BE83" s="125"/>
      <c r="BF83" s="125"/>
      <c r="BG83" s="126"/>
      <c r="BH83" s="132"/>
      <c r="BI83" s="125"/>
      <c r="BJ83" s="125"/>
      <c r="BK83" s="127"/>
      <c r="BL83" s="132"/>
      <c r="BM83" s="132">
        <v>6</v>
      </c>
      <c r="BN83" s="125"/>
      <c r="BO83" s="125"/>
      <c r="BP83" s="125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s="30" customFormat="1" ht="12.75" customHeight="1" x14ac:dyDescent="0.2">
      <c r="A84" s="83" t="s">
        <v>137</v>
      </c>
      <c r="B84" s="269" t="s">
        <v>138</v>
      </c>
      <c r="C84" s="269"/>
      <c r="D84" s="269"/>
      <c r="E84" s="269"/>
      <c r="F84" s="269"/>
      <c r="G84" s="269"/>
      <c r="H84" s="269"/>
      <c r="I84" s="269"/>
      <c r="J84" s="269"/>
      <c r="K84" s="22"/>
      <c r="L84" s="22"/>
      <c r="M84" s="22"/>
      <c r="N84" s="22"/>
      <c r="O84" s="115"/>
      <c r="P84" s="97"/>
      <c r="Q84" s="22"/>
      <c r="R84" s="232" t="s">
        <v>63</v>
      </c>
      <c r="S84" s="77">
        <f>T84+V84+W84</f>
        <v>46</v>
      </c>
      <c r="T84" s="77"/>
      <c r="U84" s="78">
        <f>AD84+AI84+AN84+AS84+AX84+BC84+BH84+BM84</f>
        <v>0</v>
      </c>
      <c r="V84" s="84">
        <f>AG84+AL84+AQ84+AV84+BA84+BF84+BK84+BP84</f>
        <v>2</v>
      </c>
      <c r="W84" s="22">
        <f>AE84+AJ84+AO84+AT84+AY84+BD84+BI84+BN84</f>
        <v>44</v>
      </c>
      <c r="X84" s="85">
        <f>W84-Y84-AA84-Z84</f>
        <v>26</v>
      </c>
      <c r="Y84" s="85"/>
      <c r="Z84" s="85">
        <v>18</v>
      </c>
      <c r="AA84" s="85"/>
      <c r="AB84" s="85">
        <f>AF84+AK84+AP84+AU84+AZ84+BE84+BJ84+BO84</f>
        <v>0</v>
      </c>
      <c r="AC84" s="86">
        <f>AE84+AF84+AG84</f>
        <v>0</v>
      </c>
      <c r="AD84" s="87"/>
      <c r="AE84" s="22"/>
      <c r="AF84" s="22"/>
      <c r="AG84" s="22"/>
      <c r="AH84" s="86">
        <f>AJ84+AK84+AL84</f>
        <v>0</v>
      </c>
      <c r="AI84" s="87"/>
      <c r="AJ84" s="22"/>
      <c r="AK84" s="22"/>
      <c r="AL84" s="22"/>
      <c r="AM84" s="86">
        <f>AO84+AP84+AQ84</f>
        <v>0</v>
      </c>
      <c r="AN84" s="87"/>
      <c r="AO84" s="22"/>
      <c r="AP84" s="22"/>
      <c r="AQ84" s="22"/>
      <c r="AR84" s="86">
        <f>AT84+AU84+AV84</f>
        <v>0</v>
      </c>
      <c r="AS84" s="87"/>
      <c r="AT84" s="22"/>
      <c r="AU84" s="22"/>
      <c r="AV84" s="22"/>
      <c r="AW84" s="92">
        <f>AY84+AZ84+BA84</f>
        <v>0</v>
      </c>
      <c r="AX84" s="136"/>
      <c r="AY84" s="22"/>
      <c r="AZ84" s="22"/>
      <c r="BA84" s="85"/>
      <c r="BB84" s="22">
        <f>BD84+BE84+BF84</f>
        <v>0</v>
      </c>
      <c r="BC84" s="87"/>
      <c r="BD84" s="22"/>
      <c r="BE84" s="22"/>
      <c r="BF84" s="22"/>
      <c r="BG84" s="92">
        <f>BI84+BJ84+BK84</f>
        <v>0</v>
      </c>
      <c r="BH84" s="87"/>
      <c r="BI84" s="22"/>
      <c r="BJ84" s="22"/>
      <c r="BK84" s="85"/>
      <c r="BL84" s="86">
        <f>BN84+BO84+BP84</f>
        <v>46</v>
      </c>
      <c r="BM84" s="87"/>
      <c r="BN84" s="22">
        <v>44</v>
      </c>
      <c r="BO84" s="22"/>
      <c r="BP84" s="22">
        <v>2</v>
      </c>
    </row>
    <row r="85" spans="1:80" s="30" customFormat="1" ht="22.5" customHeight="1" x14ac:dyDescent="0.2">
      <c r="A85" s="83" t="s">
        <v>139</v>
      </c>
      <c r="B85" s="262" t="s">
        <v>140</v>
      </c>
      <c r="C85" s="262"/>
      <c r="D85" s="262"/>
      <c r="E85" s="262"/>
      <c r="F85" s="262"/>
      <c r="G85" s="262"/>
      <c r="H85" s="262"/>
      <c r="I85" s="262"/>
      <c r="J85" s="262"/>
      <c r="K85" s="22"/>
      <c r="L85" s="22"/>
      <c r="M85" s="22"/>
      <c r="N85" s="22"/>
      <c r="O85" s="115"/>
      <c r="P85" s="97"/>
      <c r="Q85" s="22"/>
      <c r="R85" s="232" t="s">
        <v>61</v>
      </c>
      <c r="S85" s="77">
        <f t="shared" ref="S85" si="77">V85+W85+T85+U85</f>
        <v>148</v>
      </c>
      <c r="T85" s="77"/>
      <c r="U85" s="78">
        <f>AD85+AI85+AN85+AS85+AX85+BC85+BH85+BM85</f>
        <v>6</v>
      </c>
      <c r="V85" s="84">
        <f>AG85+AL85+AQ85+AV85+BA85+BF85+BK85+BP85</f>
        <v>4</v>
      </c>
      <c r="W85" s="22">
        <f>AE85+AJ85+AO85+AT85+AY85+BD85+BI85+BN85</f>
        <v>138</v>
      </c>
      <c r="X85" s="85">
        <f>W85-Y85-AA85-Z85</f>
        <v>84</v>
      </c>
      <c r="Y85" s="85"/>
      <c r="Z85" s="85">
        <v>24</v>
      </c>
      <c r="AA85" s="85">
        <v>30</v>
      </c>
      <c r="AB85" s="85">
        <f>AF85+AK85+AP85+AU85+AZ85+BE85+BJ85+BO85</f>
        <v>0</v>
      </c>
      <c r="AC85" s="86">
        <f>AE85+AF85+AG85</f>
        <v>0</v>
      </c>
      <c r="AD85" s="87"/>
      <c r="AE85" s="22"/>
      <c r="AF85" s="22"/>
      <c r="AG85" s="22"/>
      <c r="AH85" s="86">
        <f>AJ85+AK85+AL85</f>
        <v>0</v>
      </c>
      <c r="AI85" s="87"/>
      <c r="AJ85" s="22"/>
      <c r="AK85" s="22"/>
      <c r="AL85" s="22"/>
      <c r="AM85" s="86">
        <f>AO85+AP85+AQ85</f>
        <v>0</v>
      </c>
      <c r="AN85" s="87"/>
      <c r="AO85" s="22"/>
      <c r="AP85" s="22"/>
      <c r="AQ85" s="22"/>
      <c r="AR85" s="86">
        <f>AT85+AU85+AV85</f>
        <v>0</v>
      </c>
      <c r="AS85" s="87"/>
      <c r="AT85" s="22"/>
      <c r="AU85" s="22"/>
      <c r="AV85" s="22"/>
      <c r="AW85" s="92">
        <f>AY85+AZ85+BA85</f>
        <v>0</v>
      </c>
      <c r="AX85" s="136"/>
      <c r="AY85" s="22"/>
      <c r="AZ85" s="22"/>
      <c r="BA85" s="85"/>
      <c r="BB85" s="22">
        <f>BD85+BE85+BF85</f>
        <v>0</v>
      </c>
      <c r="BC85" s="87"/>
      <c r="BD85" s="22"/>
      <c r="BE85" s="22"/>
      <c r="BF85" s="22"/>
      <c r="BG85" s="92">
        <f>BI85+BJ85+BK85</f>
        <v>64</v>
      </c>
      <c r="BH85" s="87"/>
      <c r="BI85" s="22">
        <v>62</v>
      </c>
      <c r="BJ85" s="22"/>
      <c r="BK85" s="85">
        <v>2</v>
      </c>
      <c r="BL85" s="86">
        <f>BN85+BO85+BP85</f>
        <v>78</v>
      </c>
      <c r="BM85" s="87">
        <v>6</v>
      </c>
      <c r="BN85" s="22">
        <v>76</v>
      </c>
      <c r="BO85" s="22"/>
      <c r="BP85" s="22">
        <v>2</v>
      </c>
    </row>
    <row r="86" spans="1:80" s="30" customFormat="1" ht="12" customHeight="1" x14ac:dyDescent="0.2">
      <c r="A86" s="83" t="s">
        <v>141</v>
      </c>
      <c r="B86" s="262" t="s">
        <v>142</v>
      </c>
      <c r="C86" s="262"/>
      <c r="D86" s="262"/>
      <c r="E86" s="262"/>
      <c r="F86" s="262"/>
      <c r="G86" s="262"/>
      <c r="H86" s="262"/>
      <c r="I86" s="262"/>
      <c r="J86" s="262"/>
      <c r="K86" s="22"/>
      <c r="L86" s="22"/>
      <c r="M86" s="22"/>
      <c r="N86" s="22"/>
      <c r="O86" s="22"/>
      <c r="P86" s="97" t="s">
        <v>63</v>
      </c>
      <c r="Q86" s="22"/>
      <c r="R86" s="22"/>
      <c r="S86" s="77">
        <f>V86+W86</f>
        <v>100</v>
      </c>
      <c r="T86" s="77"/>
      <c r="U86" s="78">
        <f>AD86+AI86+AN86+AS86+AX86+BC86+BH86+BM86</f>
        <v>0</v>
      </c>
      <c r="V86" s="84">
        <f>AG86+AL86+AQ86+AV86+BA86+BF86+BK86+BP86</f>
        <v>6</v>
      </c>
      <c r="W86" s="22">
        <f>AE86+AJ86+AO86+AT86+AY86+BD86+BI86+BN86</f>
        <v>94</v>
      </c>
      <c r="X86" s="85">
        <f>W86-Y86-AA86-Z86</f>
        <v>72</v>
      </c>
      <c r="Y86" s="85"/>
      <c r="Z86" s="85">
        <v>22</v>
      </c>
      <c r="AA86" s="85"/>
      <c r="AB86" s="85">
        <f>AF86+AK86+AP86+AU86+AZ86+BE86+BJ86+BO86</f>
        <v>0</v>
      </c>
      <c r="AC86" s="86">
        <f>AE86+AF86+AG86</f>
        <v>0</v>
      </c>
      <c r="AD86" s="87"/>
      <c r="AE86" s="22"/>
      <c r="AF86" s="22"/>
      <c r="AG86" s="22"/>
      <c r="AH86" s="86">
        <f>AJ86+AK86+AL86</f>
        <v>0</v>
      </c>
      <c r="AI86" s="87"/>
      <c r="AJ86" s="22"/>
      <c r="AK86" s="22"/>
      <c r="AL86" s="22"/>
      <c r="AM86" s="86">
        <f>AO86+AP86+AQ86</f>
        <v>0</v>
      </c>
      <c r="AN86" s="87"/>
      <c r="AO86" s="22"/>
      <c r="AP86" s="22"/>
      <c r="AQ86" s="22"/>
      <c r="AR86" s="86">
        <f>AT86+AU86+AV86</f>
        <v>0</v>
      </c>
      <c r="AS86" s="87"/>
      <c r="AT86" s="22"/>
      <c r="AU86" s="22"/>
      <c r="AV86" s="22"/>
      <c r="AW86" s="92">
        <f>AY86+AZ86+BA86</f>
        <v>0</v>
      </c>
      <c r="AX86" s="87"/>
      <c r="AY86" s="22"/>
      <c r="AZ86" s="22"/>
      <c r="BA86" s="85"/>
      <c r="BB86" s="22">
        <f>BD86+BE86+BF86</f>
        <v>100</v>
      </c>
      <c r="BC86" s="87"/>
      <c r="BD86" s="22">
        <v>94</v>
      </c>
      <c r="BE86" s="22"/>
      <c r="BF86" s="22">
        <v>6</v>
      </c>
      <c r="BG86" s="92">
        <f>BI86+BJ86+BK86</f>
        <v>0</v>
      </c>
      <c r="BH86" s="87"/>
      <c r="BI86" s="22"/>
      <c r="BJ86" s="22"/>
      <c r="BK86" s="85"/>
      <c r="BL86" s="86">
        <f>BN86+BO86+BP86</f>
        <v>0</v>
      </c>
      <c r="BM86" s="87"/>
      <c r="BN86" s="22"/>
      <c r="BO86" s="22"/>
      <c r="BP86" s="22"/>
    </row>
    <row r="87" spans="1:80" ht="11.25" customHeight="1" x14ac:dyDescent="0.2">
      <c r="A87" s="83" t="s">
        <v>143</v>
      </c>
      <c r="B87" s="270" t="s">
        <v>18</v>
      </c>
      <c r="C87" s="270"/>
      <c r="D87" s="270"/>
      <c r="E87" s="270"/>
      <c r="F87" s="270"/>
      <c r="G87" s="270"/>
      <c r="H87" s="270"/>
      <c r="I87" s="270"/>
      <c r="J87" s="270"/>
      <c r="K87" s="22"/>
      <c r="L87" s="22"/>
      <c r="M87" s="22"/>
      <c r="N87" s="22"/>
      <c r="O87" s="97"/>
      <c r="P87" s="22"/>
      <c r="Q87" s="22" t="s">
        <v>63</v>
      </c>
      <c r="R87" s="22"/>
      <c r="S87" s="77">
        <f>AB87</f>
        <v>108</v>
      </c>
      <c r="T87" s="77"/>
      <c r="U87" s="78"/>
      <c r="V87" s="84"/>
      <c r="W87" s="22"/>
      <c r="X87" s="85"/>
      <c r="Y87" s="85"/>
      <c r="Z87" s="85"/>
      <c r="AA87" s="85"/>
      <c r="AB87" s="85">
        <f>AF87+AK87+AP87+AU87+AZ87+BE87+BJ87+BO87</f>
        <v>108</v>
      </c>
      <c r="AC87" s="86">
        <f>AE87+AF87+AG87</f>
        <v>0</v>
      </c>
      <c r="AD87" s="87"/>
      <c r="AE87" s="22"/>
      <c r="AF87" s="22"/>
      <c r="AG87" s="22"/>
      <c r="AH87" s="86">
        <f>AJ87+AK87+AL87</f>
        <v>0</v>
      </c>
      <c r="AI87" s="87"/>
      <c r="AJ87" s="22"/>
      <c r="AK87" s="22"/>
      <c r="AL87" s="22"/>
      <c r="AM87" s="86">
        <f>AO87+AP87+AQ87</f>
        <v>0</v>
      </c>
      <c r="AN87" s="87"/>
      <c r="AO87" s="22"/>
      <c r="AP87" s="22"/>
      <c r="AQ87" s="22"/>
      <c r="AR87" s="86">
        <f>AT87+AU87+AV87</f>
        <v>0</v>
      </c>
      <c r="AS87" s="87"/>
      <c r="AT87" s="22"/>
      <c r="AU87" s="22"/>
      <c r="AV87" s="22"/>
      <c r="AW87" s="92">
        <f>AY87+AZ87+BA87</f>
        <v>0</v>
      </c>
      <c r="AX87" s="87"/>
      <c r="AY87" s="22"/>
      <c r="AZ87" s="22"/>
      <c r="BA87" s="85"/>
      <c r="BB87" s="22">
        <f>BD87+BE87+BF87</f>
        <v>0</v>
      </c>
      <c r="BC87" s="87"/>
      <c r="BD87" s="22"/>
      <c r="BE87" s="22"/>
      <c r="BF87" s="22"/>
      <c r="BG87" s="92">
        <f>BI87+BJ87+BK87</f>
        <v>108</v>
      </c>
      <c r="BH87" s="87"/>
      <c r="BI87" s="22"/>
      <c r="BJ87" s="22">
        <v>108</v>
      </c>
      <c r="BK87" s="85"/>
      <c r="BL87" s="86">
        <f>BN87+BO87+BP87</f>
        <v>0</v>
      </c>
      <c r="BM87" s="87"/>
      <c r="BN87" s="22"/>
      <c r="BO87" s="22"/>
      <c r="BP87" s="22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</row>
    <row r="88" spans="1:80" ht="11.25" customHeight="1" x14ac:dyDescent="0.2">
      <c r="A88" s="137" t="s">
        <v>144</v>
      </c>
      <c r="B88" s="266" t="s">
        <v>19</v>
      </c>
      <c r="C88" s="266"/>
      <c r="D88" s="266"/>
      <c r="E88" s="266"/>
      <c r="F88" s="266"/>
      <c r="G88" s="266"/>
      <c r="H88" s="266"/>
      <c r="I88" s="266"/>
      <c r="J88" s="266"/>
      <c r="K88" s="22"/>
      <c r="L88" s="22"/>
      <c r="M88" s="22"/>
      <c r="N88" s="22"/>
      <c r="O88" s="115"/>
      <c r="P88" s="22"/>
      <c r="Q88" s="22"/>
      <c r="R88" s="22" t="s">
        <v>63</v>
      </c>
      <c r="S88" s="138">
        <f>AB88</f>
        <v>144</v>
      </c>
      <c r="T88" s="138"/>
      <c r="U88" s="139"/>
      <c r="V88" s="140"/>
      <c r="W88" s="33"/>
      <c r="X88" s="57"/>
      <c r="Y88" s="57"/>
      <c r="Z88" s="57"/>
      <c r="AA88" s="57"/>
      <c r="AB88" s="57">
        <f>AF88+AK88+AP88+AU88+AZ88+BE88+BJ88+BO88</f>
        <v>144</v>
      </c>
      <c r="AC88" s="94">
        <f>AE88+AF88+AG88</f>
        <v>0</v>
      </c>
      <c r="AD88" s="56"/>
      <c r="AE88" s="33"/>
      <c r="AF88" s="33"/>
      <c r="AG88" s="33"/>
      <c r="AH88" s="94">
        <f>AJ88+AK88+AL88</f>
        <v>0</v>
      </c>
      <c r="AI88" s="56"/>
      <c r="AJ88" s="33"/>
      <c r="AK88" s="33"/>
      <c r="AL88" s="33"/>
      <c r="AM88" s="94">
        <f>AO88+AP88+AQ88</f>
        <v>0</v>
      </c>
      <c r="AN88" s="56"/>
      <c r="AO88" s="33"/>
      <c r="AP88" s="33"/>
      <c r="AQ88" s="33"/>
      <c r="AR88" s="94">
        <f>AT88+AU88+AV88</f>
        <v>0</v>
      </c>
      <c r="AS88" s="56"/>
      <c r="AT88" s="33"/>
      <c r="AU88" s="33"/>
      <c r="AV88" s="33"/>
      <c r="AW88" s="96">
        <f>AY88+AZ88+BA88</f>
        <v>0</v>
      </c>
      <c r="AX88" s="56"/>
      <c r="AY88" s="33"/>
      <c r="AZ88" s="33"/>
      <c r="BA88" s="57"/>
      <c r="BB88" s="33">
        <f>BD88+BE88+BF88</f>
        <v>0</v>
      </c>
      <c r="BC88" s="56"/>
      <c r="BD88" s="33"/>
      <c r="BE88" s="33"/>
      <c r="BF88" s="33"/>
      <c r="BG88" s="96">
        <f>BI88+BJ88+BK88</f>
        <v>0</v>
      </c>
      <c r="BH88" s="56"/>
      <c r="BI88" s="33"/>
      <c r="BJ88" s="33"/>
      <c r="BK88" s="57"/>
      <c r="BL88" s="94">
        <f>BN88+BO88+BP88</f>
        <v>144</v>
      </c>
      <c r="BM88" s="56"/>
      <c r="BN88" s="33"/>
      <c r="BO88" s="33">
        <v>144</v>
      </c>
      <c r="BP88" s="33"/>
      <c r="BQ88" s="237"/>
      <c r="BR88" s="237"/>
      <c r="BS88" s="237"/>
      <c r="BT88" s="30"/>
      <c r="BU88" s="30"/>
      <c r="BV88" s="30"/>
      <c r="BW88" s="30"/>
      <c r="BX88" s="30"/>
      <c r="BY88" s="30"/>
      <c r="BZ88" s="30"/>
      <c r="CA88" s="30"/>
      <c r="CB88" s="30"/>
    </row>
    <row r="89" spans="1:80" s="30" customFormat="1" ht="23.25" customHeight="1" x14ac:dyDescent="0.2">
      <c r="A89" s="122" t="s">
        <v>145</v>
      </c>
      <c r="B89" s="263" t="s">
        <v>146</v>
      </c>
      <c r="C89" s="263"/>
      <c r="D89" s="263"/>
      <c r="E89" s="263"/>
      <c r="F89" s="263"/>
      <c r="G89" s="263"/>
      <c r="H89" s="263"/>
      <c r="I89" s="263"/>
      <c r="J89" s="263"/>
      <c r="K89" s="267" t="s">
        <v>61</v>
      </c>
      <c r="L89" s="267"/>
      <c r="M89" s="267"/>
      <c r="N89" s="267"/>
      <c r="O89" s="267"/>
      <c r="P89" s="267"/>
      <c r="Q89" s="267"/>
      <c r="R89" s="267"/>
      <c r="S89" s="123">
        <f>SUM(S90:S94)+U90</f>
        <v>432</v>
      </c>
      <c r="T89" s="124">
        <f t="shared" ref="T89:AW89" si="78">SUM(T90:T94)</f>
        <v>12</v>
      </c>
      <c r="U89" s="124">
        <f t="shared" si="78"/>
        <v>6</v>
      </c>
      <c r="V89" s="124">
        <f t="shared" si="78"/>
        <v>4</v>
      </c>
      <c r="W89" s="124">
        <f t="shared" si="78"/>
        <v>158</v>
      </c>
      <c r="X89" s="124">
        <f t="shared" si="78"/>
        <v>96</v>
      </c>
      <c r="Y89" s="124">
        <f t="shared" si="78"/>
        <v>0</v>
      </c>
      <c r="Z89" s="124">
        <f t="shared" si="78"/>
        <v>62</v>
      </c>
      <c r="AA89" s="124">
        <f t="shared" si="78"/>
        <v>0</v>
      </c>
      <c r="AB89" s="124">
        <f t="shared" si="78"/>
        <v>252</v>
      </c>
      <c r="AC89" s="125">
        <f t="shared" si="78"/>
        <v>0</v>
      </c>
      <c r="AD89" s="125">
        <f t="shared" si="78"/>
        <v>0</v>
      </c>
      <c r="AE89" s="125">
        <f t="shared" si="78"/>
        <v>0</v>
      </c>
      <c r="AF89" s="125">
        <f t="shared" si="78"/>
        <v>0</v>
      </c>
      <c r="AG89" s="125">
        <f t="shared" si="78"/>
        <v>0</v>
      </c>
      <c r="AH89" s="125">
        <f t="shared" si="78"/>
        <v>0</v>
      </c>
      <c r="AI89" s="125">
        <f t="shared" si="78"/>
        <v>0</v>
      </c>
      <c r="AJ89" s="125">
        <f t="shared" si="78"/>
        <v>0</v>
      </c>
      <c r="AK89" s="125">
        <f t="shared" si="78"/>
        <v>0</v>
      </c>
      <c r="AL89" s="125">
        <f t="shared" si="78"/>
        <v>0</v>
      </c>
      <c r="AM89" s="125">
        <f t="shared" si="78"/>
        <v>0</v>
      </c>
      <c r="AN89" s="125">
        <f t="shared" si="78"/>
        <v>0</v>
      </c>
      <c r="AO89" s="125">
        <f t="shared" si="78"/>
        <v>0</v>
      </c>
      <c r="AP89" s="125">
        <f t="shared" si="78"/>
        <v>0</v>
      </c>
      <c r="AQ89" s="125">
        <f t="shared" si="78"/>
        <v>0</v>
      </c>
      <c r="AR89" s="125">
        <f t="shared" si="78"/>
        <v>72</v>
      </c>
      <c r="AS89" s="125">
        <f t="shared" si="78"/>
        <v>0</v>
      </c>
      <c r="AT89" s="125">
        <f t="shared" si="78"/>
        <v>70</v>
      </c>
      <c r="AU89" s="125">
        <f t="shared" si="78"/>
        <v>0</v>
      </c>
      <c r="AV89" s="125">
        <f t="shared" si="78"/>
        <v>2</v>
      </c>
      <c r="AW89" s="126">
        <f t="shared" si="78"/>
        <v>150</v>
      </c>
      <c r="AX89" s="125">
        <f t="shared" ref="AX89:BP89" si="79">SUM(AX90:AX94)</f>
        <v>0</v>
      </c>
      <c r="AY89" s="125">
        <f t="shared" si="79"/>
        <v>42</v>
      </c>
      <c r="AZ89" s="125">
        <f t="shared" si="79"/>
        <v>108</v>
      </c>
      <c r="BA89" s="127">
        <f t="shared" si="79"/>
        <v>0</v>
      </c>
      <c r="BB89" s="125">
        <f t="shared" si="79"/>
        <v>192</v>
      </c>
      <c r="BC89" s="125">
        <f t="shared" si="79"/>
        <v>6</v>
      </c>
      <c r="BD89" s="125">
        <f t="shared" si="79"/>
        <v>46</v>
      </c>
      <c r="BE89" s="125">
        <f t="shared" si="79"/>
        <v>144</v>
      </c>
      <c r="BF89" s="125">
        <f t="shared" si="79"/>
        <v>2</v>
      </c>
      <c r="BG89" s="126">
        <f t="shared" si="79"/>
        <v>0</v>
      </c>
      <c r="BH89" s="125">
        <f t="shared" si="79"/>
        <v>0</v>
      </c>
      <c r="BI89" s="125">
        <f t="shared" si="79"/>
        <v>0</v>
      </c>
      <c r="BJ89" s="125">
        <f t="shared" si="79"/>
        <v>0</v>
      </c>
      <c r="BK89" s="127">
        <f t="shared" si="79"/>
        <v>0</v>
      </c>
      <c r="BL89" s="125">
        <f t="shared" si="79"/>
        <v>0</v>
      </c>
      <c r="BM89" s="125">
        <f t="shared" si="79"/>
        <v>0</v>
      </c>
      <c r="BN89" s="125">
        <f t="shared" si="79"/>
        <v>0</v>
      </c>
      <c r="BO89" s="125">
        <f t="shared" si="79"/>
        <v>0</v>
      </c>
      <c r="BP89" s="125">
        <f t="shared" si="79"/>
        <v>0</v>
      </c>
      <c r="BQ89" s="12"/>
    </row>
    <row r="90" spans="1:80" ht="11.25" customHeight="1" x14ac:dyDescent="0.2">
      <c r="A90" s="141"/>
      <c r="B90" s="265" t="s">
        <v>124</v>
      </c>
      <c r="C90" s="265"/>
      <c r="D90" s="265"/>
      <c r="E90" s="265"/>
      <c r="F90" s="265"/>
      <c r="G90" s="265"/>
      <c r="H90" s="265"/>
      <c r="I90" s="265"/>
      <c r="J90" s="265"/>
      <c r="K90" s="125"/>
      <c r="L90" s="125"/>
      <c r="M90" s="125"/>
      <c r="N90" s="125"/>
      <c r="O90" s="125"/>
      <c r="P90" s="125" t="s">
        <v>61</v>
      </c>
      <c r="Q90" s="125"/>
      <c r="R90" s="125"/>
      <c r="S90" s="77"/>
      <c r="T90" s="77"/>
      <c r="U90" s="78">
        <f>AD90+AI90+AN90+AS90+AX90+BC90+BH90+BM90</f>
        <v>6</v>
      </c>
      <c r="V90" s="142"/>
      <c r="W90" s="143"/>
      <c r="X90" s="144"/>
      <c r="Y90" s="144"/>
      <c r="Z90" s="144"/>
      <c r="AA90" s="144"/>
      <c r="AB90" s="144"/>
      <c r="AC90" s="144"/>
      <c r="AD90" s="145"/>
      <c r="AE90" s="143"/>
      <c r="AF90" s="143"/>
      <c r="AG90" s="143"/>
      <c r="AH90" s="143"/>
      <c r="AI90" s="145"/>
      <c r="AJ90" s="143"/>
      <c r="AK90" s="143"/>
      <c r="AL90" s="143"/>
      <c r="AM90" s="143"/>
      <c r="AN90" s="145"/>
      <c r="AO90" s="143"/>
      <c r="AP90" s="143"/>
      <c r="AQ90" s="143"/>
      <c r="AR90" s="143"/>
      <c r="AS90" s="145"/>
      <c r="AT90" s="143"/>
      <c r="AU90" s="143"/>
      <c r="AV90" s="143"/>
      <c r="AW90" s="146"/>
      <c r="AX90" s="132"/>
      <c r="AY90" s="143"/>
      <c r="AZ90" s="143"/>
      <c r="BA90" s="144"/>
      <c r="BB90" s="143"/>
      <c r="BC90" s="132">
        <v>6</v>
      </c>
      <c r="BD90" s="143"/>
      <c r="BE90" s="143"/>
      <c r="BF90" s="143"/>
      <c r="BG90" s="146"/>
      <c r="BH90" s="145"/>
      <c r="BI90" s="143"/>
      <c r="BJ90" s="143"/>
      <c r="BK90" s="144"/>
      <c r="BL90" s="132"/>
      <c r="BM90" s="132"/>
      <c r="BN90" s="143"/>
      <c r="BO90" s="143"/>
      <c r="BP90" s="143"/>
    </row>
    <row r="91" spans="1:80" ht="10.5" customHeight="1" x14ac:dyDescent="0.2">
      <c r="A91" s="83" t="s">
        <v>147</v>
      </c>
      <c r="B91" s="268" t="s">
        <v>148</v>
      </c>
      <c r="C91" s="268"/>
      <c r="D91" s="268"/>
      <c r="E91" s="268"/>
      <c r="F91" s="268"/>
      <c r="G91" s="268"/>
      <c r="H91" s="268"/>
      <c r="I91" s="268"/>
      <c r="J91" s="268"/>
      <c r="K91" s="22"/>
      <c r="L91" s="22"/>
      <c r="M91" s="22"/>
      <c r="N91" s="22" t="s">
        <v>63</v>
      </c>
      <c r="O91" s="22"/>
      <c r="P91" s="22"/>
      <c r="Q91" s="22"/>
      <c r="R91" s="115"/>
      <c r="S91" s="77">
        <f>T91+V91+W91</f>
        <v>72</v>
      </c>
      <c r="T91" s="77"/>
      <c r="U91" s="78">
        <f>AD91+AI91+AN91+AS91+AX91+BC91+BH91+BM91</f>
        <v>0</v>
      </c>
      <c r="V91" s="84">
        <f>AG91+AL91+AQ91+AV91+BA91+BF91+BK91+BP91</f>
        <v>2</v>
      </c>
      <c r="W91" s="22">
        <f>AE91+AJ91+AO91+AT91+AY91+BD91+BI91+BN91</f>
        <v>70</v>
      </c>
      <c r="X91" s="85">
        <f>W91-Y91-AA91-Z91</f>
        <v>38</v>
      </c>
      <c r="Y91" s="85"/>
      <c r="Z91" s="85">
        <v>32</v>
      </c>
      <c r="AA91" s="85"/>
      <c r="AB91" s="85">
        <f>AF91+AK91+AP91+AU91+AZ91+BE91+BJ91+BO91</f>
        <v>0</v>
      </c>
      <c r="AC91" s="86">
        <f>AE91+AF91+AG91</f>
        <v>0</v>
      </c>
      <c r="AD91" s="87"/>
      <c r="AE91" s="22"/>
      <c r="AF91" s="22"/>
      <c r="AG91" s="22"/>
      <c r="AH91" s="86">
        <f>AJ91+AK91+AL91</f>
        <v>0</v>
      </c>
      <c r="AI91" s="87"/>
      <c r="AJ91" s="22"/>
      <c r="AK91" s="22"/>
      <c r="AL91" s="22"/>
      <c r="AM91" s="86">
        <f>AO91+AP91+AQ91</f>
        <v>0</v>
      </c>
      <c r="AN91" s="87"/>
      <c r="AO91" s="22"/>
      <c r="AP91" s="22"/>
      <c r="AQ91" s="22"/>
      <c r="AR91" s="86">
        <f>AT91+AU91+AV91</f>
        <v>72</v>
      </c>
      <c r="AS91" s="87"/>
      <c r="AT91" s="22">
        <v>70</v>
      </c>
      <c r="AU91" s="22"/>
      <c r="AV91" s="22">
        <v>2</v>
      </c>
      <c r="AW91" s="92">
        <f>AY91+AZ91+BA91</f>
        <v>0</v>
      </c>
      <c r="AX91" s="87"/>
      <c r="AY91" s="22"/>
      <c r="AZ91" s="22"/>
      <c r="BA91" s="85"/>
      <c r="BB91" s="22">
        <f>BD91+BE91+BF91</f>
        <v>0</v>
      </c>
      <c r="BC91" s="87"/>
      <c r="BD91" s="22"/>
      <c r="BE91" s="22"/>
      <c r="BF91" s="22"/>
      <c r="BG91" s="92">
        <f>BI91+BJ91+BK91</f>
        <v>0</v>
      </c>
      <c r="BH91" s="87"/>
      <c r="BI91" s="22"/>
      <c r="BJ91" s="22"/>
      <c r="BK91" s="85"/>
      <c r="BL91" s="22">
        <f>BN91+BO91+BP91</f>
        <v>0</v>
      </c>
      <c r="BM91" s="136"/>
      <c r="BN91" s="22"/>
      <c r="BO91" s="22"/>
      <c r="BP91" s="22"/>
      <c r="BQ91" s="237"/>
      <c r="BR91" s="237"/>
    </row>
    <row r="92" spans="1:80" ht="18.75" customHeight="1" x14ac:dyDescent="0.2">
      <c r="A92" s="83" t="s">
        <v>149</v>
      </c>
      <c r="B92" s="262" t="s">
        <v>150</v>
      </c>
      <c r="C92" s="262"/>
      <c r="D92" s="262"/>
      <c r="E92" s="262"/>
      <c r="F92" s="262"/>
      <c r="G92" s="262"/>
      <c r="H92" s="262"/>
      <c r="I92" s="262"/>
      <c r="J92" s="262"/>
      <c r="K92" s="22"/>
      <c r="L92" s="22"/>
      <c r="M92" s="22"/>
      <c r="N92" s="22"/>
      <c r="O92" s="22"/>
      <c r="P92" s="22" t="s">
        <v>63</v>
      </c>
      <c r="Q92" s="22"/>
      <c r="R92" s="115"/>
      <c r="S92" s="77">
        <f>V92+W92+T92</f>
        <v>102</v>
      </c>
      <c r="T92" s="77">
        <v>12</v>
      </c>
      <c r="U92" s="78">
        <f>AD92+AI92+AN92+AS92+AX92+BC92+BH92+BM92</f>
        <v>0</v>
      </c>
      <c r="V92" s="84">
        <f>AG92+AL92+AQ92+AV92+BA92+BF92+BK92+BP92</f>
        <v>2</v>
      </c>
      <c r="W92" s="22">
        <f>AE92+AJ92+AO92+AT92+AY92+BD92+BI92+BN92</f>
        <v>88</v>
      </c>
      <c r="X92" s="85">
        <f>W92-Y92-AA92-Z92</f>
        <v>58</v>
      </c>
      <c r="Y92" s="85"/>
      <c r="Z92" s="85">
        <v>30</v>
      </c>
      <c r="AA92" s="85"/>
      <c r="AB92" s="85">
        <f>AF92+AK92+AP92+AU92+AZ92+BE92+BJ92+BO92</f>
        <v>0</v>
      </c>
      <c r="AC92" s="86">
        <f>AE92+AF92+AG92</f>
        <v>0</v>
      </c>
      <c r="AD92" s="87"/>
      <c r="AE92" s="22"/>
      <c r="AF92" s="22"/>
      <c r="AG92" s="22"/>
      <c r="AH92" s="86">
        <f>AJ92+AK92+AL92</f>
        <v>0</v>
      </c>
      <c r="AI92" s="87"/>
      <c r="AJ92" s="22"/>
      <c r="AK92" s="22"/>
      <c r="AL92" s="22"/>
      <c r="AM92" s="86">
        <f>AO92+AP92+AQ92</f>
        <v>0</v>
      </c>
      <c r="AN92" s="87"/>
      <c r="AO92" s="22"/>
      <c r="AP92" s="22"/>
      <c r="AQ92" s="22"/>
      <c r="AR92" s="86">
        <f>AT92+AU92+AV92</f>
        <v>0</v>
      </c>
      <c r="AS92" s="87"/>
      <c r="AT92" s="22"/>
      <c r="AU92" s="22"/>
      <c r="AV92" s="22"/>
      <c r="AW92" s="92">
        <f>AY92+AZ92+BA92</f>
        <v>42</v>
      </c>
      <c r="AX92" s="87"/>
      <c r="AY92" s="22">
        <v>42</v>
      </c>
      <c r="AZ92" s="22"/>
      <c r="BA92" s="85"/>
      <c r="BB92" s="22">
        <f>BD92+BE92+BF92</f>
        <v>48</v>
      </c>
      <c r="BC92" s="87"/>
      <c r="BD92" s="22">
        <v>46</v>
      </c>
      <c r="BE92" s="22"/>
      <c r="BF92" s="22">
        <v>2</v>
      </c>
      <c r="BG92" s="92">
        <f>BI92+BJ92+BK92</f>
        <v>0</v>
      </c>
      <c r="BH92" s="87"/>
      <c r="BI92" s="22"/>
      <c r="BJ92" s="22"/>
      <c r="BK92" s="85"/>
      <c r="BL92" s="22">
        <f>BN92+BO92+BP92</f>
        <v>0</v>
      </c>
      <c r="BM92" s="136"/>
      <c r="BN92" s="22"/>
      <c r="BO92" s="22"/>
      <c r="BP92" s="22"/>
      <c r="BQ92" s="13"/>
      <c r="BR92" s="13"/>
    </row>
    <row r="93" spans="1:80" ht="11.25" customHeight="1" x14ac:dyDescent="0.2">
      <c r="A93" s="83" t="s">
        <v>151</v>
      </c>
      <c r="B93" s="259" t="s">
        <v>18</v>
      </c>
      <c r="C93" s="259"/>
      <c r="D93" s="259"/>
      <c r="E93" s="259"/>
      <c r="F93" s="259"/>
      <c r="G93" s="259"/>
      <c r="H93" s="259"/>
      <c r="I93" s="259"/>
      <c r="J93" s="259"/>
      <c r="K93" s="22"/>
      <c r="L93" s="22"/>
      <c r="M93" s="22"/>
      <c r="N93" s="22"/>
      <c r="O93" s="22" t="s">
        <v>63</v>
      </c>
      <c r="P93" s="22"/>
      <c r="Q93" s="22"/>
      <c r="R93" s="22"/>
      <c r="S93" s="77">
        <f>AB93</f>
        <v>108</v>
      </c>
      <c r="T93" s="77"/>
      <c r="U93" s="78"/>
      <c r="V93" s="84"/>
      <c r="W93" s="22"/>
      <c r="X93" s="85"/>
      <c r="Y93" s="85"/>
      <c r="Z93" s="85"/>
      <c r="AA93" s="85"/>
      <c r="AB93" s="85">
        <f>AF93+AK93+AP93+AU93+AZ93+BE93+BJ93+BO93</f>
        <v>108</v>
      </c>
      <c r="AC93" s="86">
        <f>AE93+AF93+AG93</f>
        <v>0</v>
      </c>
      <c r="AD93" s="87"/>
      <c r="AE93" s="22"/>
      <c r="AF93" s="22"/>
      <c r="AG93" s="22"/>
      <c r="AH93" s="86">
        <f>AJ93+AK93+AL93</f>
        <v>0</v>
      </c>
      <c r="AI93" s="87"/>
      <c r="AJ93" s="22"/>
      <c r="AK93" s="22"/>
      <c r="AL93" s="22"/>
      <c r="AM93" s="86">
        <f>AO93+AP93+AQ93</f>
        <v>0</v>
      </c>
      <c r="AN93" s="87"/>
      <c r="AO93" s="22"/>
      <c r="AP93" s="22"/>
      <c r="AQ93" s="22"/>
      <c r="AR93" s="86">
        <f>AT93+AU93+AV93</f>
        <v>0</v>
      </c>
      <c r="AS93" s="87"/>
      <c r="AT93" s="22"/>
      <c r="AU93" s="22"/>
      <c r="AV93" s="22"/>
      <c r="AW93" s="92">
        <f>AY93+AZ93+BA93</f>
        <v>108</v>
      </c>
      <c r="AX93" s="87"/>
      <c r="AY93" s="22"/>
      <c r="AZ93" s="22">
        <v>108</v>
      </c>
      <c r="BA93" s="85"/>
      <c r="BB93" s="22">
        <f>BD93+BE93+BF93</f>
        <v>0</v>
      </c>
      <c r="BC93" s="87"/>
      <c r="BD93" s="22"/>
      <c r="BE93" s="22"/>
      <c r="BF93" s="22"/>
      <c r="BG93" s="92">
        <f>BI93+BJ93+BK93</f>
        <v>0</v>
      </c>
      <c r="BH93" s="87"/>
      <c r="BI93" s="22"/>
      <c r="BJ93" s="22"/>
      <c r="BK93" s="85"/>
      <c r="BL93" s="22">
        <f>BN93+BO93+BP93</f>
        <v>0</v>
      </c>
      <c r="BM93" s="87"/>
      <c r="BN93" s="22"/>
      <c r="BO93" s="22"/>
      <c r="BP93" s="22"/>
    </row>
    <row r="94" spans="1:80" ht="14.25" customHeight="1" x14ac:dyDescent="0.2">
      <c r="A94" s="83" t="s">
        <v>152</v>
      </c>
      <c r="B94" s="259" t="s">
        <v>19</v>
      </c>
      <c r="C94" s="259"/>
      <c r="D94" s="259"/>
      <c r="E94" s="259"/>
      <c r="F94" s="259"/>
      <c r="G94" s="259"/>
      <c r="H94" s="259"/>
      <c r="I94" s="259"/>
      <c r="J94" s="259"/>
      <c r="K94" s="22"/>
      <c r="L94" s="22"/>
      <c r="M94" s="22"/>
      <c r="N94" s="22"/>
      <c r="O94" s="22"/>
      <c r="P94" s="22" t="s">
        <v>63</v>
      </c>
      <c r="Q94" s="22"/>
      <c r="R94" s="22"/>
      <c r="S94" s="77">
        <f>AB94</f>
        <v>144</v>
      </c>
      <c r="T94" s="77"/>
      <c r="U94" s="78"/>
      <c r="V94" s="84"/>
      <c r="W94" s="22"/>
      <c r="X94" s="85"/>
      <c r="Y94" s="85"/>
      <c r="Z94" s="85"/>
      <c r="AA94" s="85"/>
      <c r="AB94" s="85">
        <f>AF94+AK94+AP94+AU94+AZ94+BE94+BJ94+BO94</f>
        <v>144</v>
      </c>
      <c r="AC94" s="86">
        <f>AE94+AF94+AG94</f>
        <v>0</v>
      </c>
      <c r="AD94" s="87"/>
      <c r="AE94" s="22"/>
      <c r="AF94" s="22"/>
      <c r="AG94" s="22"/>
      <c r="AH94" s="86">
        <f>AJ94+AK94+AL94</f>
        <v>0</v>
      </c>
      <c r="AI94" s="87"/>
      <c r="AJ94" s="22"/>
      <c r="AK94" s="22"/>
      <c r="AL94" s="22"/>
      <c r="AM94" s="86">
        <f>AO94+AP94+AQ94</f>
        <v>0</v>
      </c>
      <c r="AN94" s="87"/>
      <c r="AO94" s="22"/>
      <c r="AP94" s="22"/>
      <c r="AQ94" s="22"/>
      <c r="AR94" s="86">
        <f>AT94+AU94+AV94</f>
        <v>0</v>
      </c>
      <c r="AS94" s="87"/>
      <c r="AT94" s="22"/>
      <c r="AU94" s="22"/>
      <c r="AV94" s="22"/>
      <c r="AW94" s="92">
        <f>AY94+AZ94+BA94</f>
        <v>0</v>
      </c>
      <c r="AX94" s="87"/>
      <c r="AY94" s="22"/>
      <c r="AZ94" s="22"/>
      <c r="BA94" s="85"/>
      <c r="BB94" s="22">
        <f>BD94+BE94+BF94</f>
        <v>144</v>
      </c>
      <c r="BC94" s="87"/>
      <c r="BD94" s="22"/>
      <c r="BE94" s="22">
        <v>144</v>
      </c>
      <c r="BF94" s="22"/>
      <c r="BG94" s="92">
        <f>BI94+BJ94+BK94</f>
        <v>0</v>
      </c>
      <c r="BH94" s="87"/>
      <c r="BI94" s="22"/>
      <c r="BJ94" s="22"/>
      <c r="BK94" s="85"/>
      <c r="BL94" s="22">
        <f>BN94+BO94+BP94</f>
        <v>0</v>
      </c>
      <c r="BM94" s="87"/>
      <c r="BN94" s="22"/>
      <c r="BO94" s="22"/>
      <c r="BP94" s="22"/>
    </row>
    <row r="95" spans="1:80" s="30" customFormat="1" ht="13.5" customHeight="1" x14ac:dyDescent="0.2">
      <c r="A95" s="122" t="s">
        <v>153</v>
      </c>
      <c r="B95" s="263" t="s">
        <v>154</v>
      </c>
      <c r="C95" s="263"/>
      <c r="D95" s="263"/>
      <c r="E95" s="263"/>
      <c r="F95" s="263"/>
      <c r="G95" s="263"/>
      <c r="H95" s="263"/>
      <c r="I95" s="263"/>
      <c r="J95" s="263"/>
      <c r="K95" s="264" t="s">
        <v>61</v>
      </c>
      <c r="L95" s="264"/>
      <c r="M95" s="264"/>
      <c r="N95" s="264"/>
      <c r="O95" s="264"/>
      <c r="P95" s="264"/>
      <c r="Q95" s="264"/>
      <c r="R95" s="264"/>
      <c r="S95" s="123">
        <f>SUM(S96:S99)+U96</f>
        <v>346</v>
      </c>
      <c r="T95" s="124">
        <f t="shared" ref="T95:AW95" si="80">SUM(T96:T99)</f>
        <v>24</v>
      </c>
      <c r="U95" s="124">
        <f t="shared" si="80"/>
        <v>12</v>
      </c>
      <c r="V95" s="124">
        <f t="shared" si="80"/>
        <v>2</v>
      </c>
      <c r="W95" s="124">
        <f t="shared" si="80"/>
        <v>128</v>
      </c>
      <c r="X95" s="124">
        <f t="shared" si="80"/>
        <v>70</v>
      </c>
      <c r="Y95" s="124">
        <f t="shared" si="80"/>
        <v>0</v>
      </c>
      <c r="Z95" s="124">
        <f t="shared" si="80"/>
        <v>58</v>
      </c>
      <c r="AA95" s="124">
        <f t="shared" si="80"/>
        <v>0</v>
      </c>
      <c r="AB95" s="124">
        <f t="shared" si="80"/>
        <v>180</v>
      </c>
      <c r="AC95" s="125">
        <f t="shared" si="80"/>
        <v>0</v>
      </c>
      <c r="AD95" s="125">
        <f t="shared" si="80"/>
        <v>0</v>
      </c>
      <c r="AE95" s="125">
        <f t="shared" si="80"/>
        <v>0</v>
      </c>
      <c r="AF95" s="125">
        <f t="shared" si="80"/>
        <v>0</v>
      </c>
      <c r="AG95" s="125">
        <f t="shared" si="80"/>
        <v>0</v>
      </c>
      <c r="AH95" s="125">
        <f t="shared" si="80"/>
        <v>0</v>
      </c>
      <c r="AI95" s="125">
        <f t="shared" si="80"/>
        <v>0</v>
      </c>
      <c r="AJ95" s="125">
        <f t="shared" si="80"/>
        <v>0</v>
      </c>
      <c r="AK95" s="125">
        <f t="shared" si="80"/>
        <v>0</v>
      </c>
      <c r="AL95" s="125">
        <f t="shared" si="80"/>
        <v>0</v>
      </c>
      <c r="AM95" s="125">
        <f t="shared" si="80"/>
        <v>0</v>
      </c>
      <c r="AN95" s="125">
        <f t="shared" si="80"/>
        <v>0</v>
      </c>
      <c r="AO95" s="125">
        <f t="shared" si="80"/>
        <v>0</v>
      </c>
      <c r="AP95" s="125">
        <f t="shared" si="80"/>
        <v>0</v>
      </c>
      <c r="AQ95" s="125">
        <f t="shared" si="80"/>
        <v>0</v>
      </c>
      <c r="AR95" s="125">
        <f t="shared" si="80"/>
        <v>166</v>
      </c>
      <c r="AS95" s="125">
        <f t="shared" si="80"/>
        <v>0</v>
      </c>
      <c r="AT95" s="125">
        <f t="shared" si="80"/>
        <v>92</v>
      </c>
      <c r="AU95" s="125">
        <f t="shared" si="80"/>
        <v>72</v>
      </c>
      <c r="AV95" s="125">
        <f t="shared" si="80"/>
        <v>2</v>
      </c>
      <c r="AW95" s="126">
        <f t="shared" si="80"/>
        <v>144</v>
      </c>
      <c r="AX95" s="125">
        <f t="shared" ref="AX95:BP95" si="81">SUM(AX96:AX99)</f>
        <v>12</v>
      </c>
      <c r="AY95" s="125">
        <f t="shared" si="81"/>
        <v>36</v>
      </c>
      <c r="AZ95" s="125">
        <f t="shared" si="81"/>
        <v>108</v>
      </c>
      <c r="BA95" s="127">
        <f t="shared" si="81"/>
        <v>0</v>
      </c>
      <c r="BB95" s="125">
        <f t="shared" si="81"/>
        <v>0</v>
      </c>
      <c r="BC95" s="125">
        <f t="shared" si="81"/>
        <v>0</v>
      </c>
      <c r="BD95" s="125">
        <f t="shared" si="81"/>
        <v>0</v>
      </c>
      <c r="BE95" s="125">
        <f t="shared" si="81"/>
        <v>0</v>
      </c>
      <c r="BF95" s="125">
        <f t="shared" si="81"/>
        <v>0</v>
      </c>
      <c r="BG95" s="126">
        <f t="shared" si="81"/>
        <v>0</v>
      </c>
      <c r="BH95" s="125">
        <f t="shared" si="81"/>
        <v>0</v>
      </c>
      <c r="BI95" s="125">
        <f t="shared" si="81"/>
        <v>0</v>
      </c>
      <c r="BJ95" s="125">
        <f t="shared" si="81"/>
        <v>0</v>
      </c>
      <c r="BK95" s="127">
        <f t="shared" si="81"/>
        <v>0</v>
      </c>
      <c r="BL95" s="125">
        <f t="shared" si="81"/>
        <v>0</v>
      </c>
      <c r="BM95" s="125">
        <f t="shared" si="81"/>
        <v>0</v>
      </c>
      <c r="BN95" s="125">
        <f t="shared" si="81"/>
        <v>0</v>
      </c>
      <c r="BO95" s="125">
        <f t="shared" si="81"/>
        <v>0</v>
      </c>
      <c r="BP95" s="125">
        <f t="shared" si="81"/>
        <v>0</v>
      </c>
      <c r="BQ95" s="12"/>
    </row>
    <row r="96" spans="1:80" ht="12" customHeight="1" x14ac:dyDescent="0.2">
      <c r="A96" s="141"/>
      <c r="B96" s="265" t="s">
        <v>124</v>
      </c>
      <c r="C96" s="265"/>
      <c r="D96" s="265"/>
      <c r="E96" s="265"/>
      <c r="F96" s="265"/>
      <c r="G96" s="265"/>
      <c r="H96" s="265"/>
      <c r="I96" s="265"/>
      <c r="J96" s="265"/>
      <c r="K96" s="125"/>
      <c r="L96" s="125"/>
      <c r="M96" s="125"/>
      <c r="N96" s="125"/>
      <c r="O96" s="125" t="s">
        <v>61</v>
      </c>
      <c r="P96" s="125"/>
      <c r="Q96" s="147"/>
      <c r="R96" s="147"/>
      <c r="S96" s="77"/>
      <c r="T96" s="77"/>
      <c r="U96" s="78">
        <f>AD96+AI96+AN96+AS96+AX96+BC96+BH96+BM96</f>
        <v>6</v>
      </c>
      <c r="V96" s="142"/>
      <c r="W96" s="143"/>
      <c r="X96" s="144"/>
      <c r="Y96" s="144"/>
      <c r="Z96" s="144"/>
      <c r="AA96" s="144"/>
      <c r="AB96" s="144"/>
      <c r="AC96" s="144"/>
      <c r="AD96" s="145"/>
      <c r="AE96" s="143"/>
      <c r="AF96" s="143"/>
      <c r="AG96" s="143"/>
      <c r="AH96" s="143"/>
      <c r="AI96" s="145"/>
      <c r="AJ96" s="143"/>
      <c r="AK96" s="143"/>
      <c r="AL96" s="143"/>
      <c r="AM96" s="143"/>
      <c r="AN96" s="145"/>
      <c r="AO96" s="143"/>
      <c r="AP96" s="143"/>
      <c r="AQ96" s="143"/>
      <c r="AR96" s="132"/>
      <c r="AS96" s="145"/>
      <c r="AT96" s="143"/>
      <c r="AU96" s="143"/>
      <c r="AV96" s="143"/>
      <c r="AW96" s="146"/>
      <c r="AX96" s="132">
        <v>6</v>
      </c>
      <c r="AY96" s="143"/>
      <c r="AZ96" s="143"/>
      <c r="BA96" s="144"/>
      <c r="BB96" s="132"/>
      <c r="BC96" s="143"/>
      <c r="BD96" s="143"/>
      <c r="BE96" s="143"/>
      <c r="BF96" s="143"/>
      <c r="BG96" s="146"/>
      <c r="BH96" s="145"/>
      <c r="BI96" s="143"/>
      <c r="BJ96" s="143"/>
      <c r="BK96" s="144"/>
      <c r="BL96" s="143"/>
      <c r="BM96" s="143"/>
      <c r="BN96" s="143"/>
      <c r="BO96" s="143"/>
      <c r="BP96" s="143"/>
    </row>
    <row r="97" spans="1:80" ht="12" customHeight="1" x14ac:dyDescent="0.2">
      <c r="A97" s="83" t="s">
        <v>155</v>
      </c>
      <c r="B97" s="258" t="s">
        <v>156</v>
      </c>
      <c r="C97" s="258"/>
      <c r="D97" s="258"/>
      <c r="E97" s="258"/>
      <c r="F97" s="258"/>
      <c r="G97" s="258"/>
      <c r="H97" s="258"/>
      <c r="I97" s="258"/>
      <c r="J97" s="258"/>
      <c r="K97" s="22"/>
      <c r="L97" s="22"/>
      <c r="M97" s="22"/>
      <c r="N97" s="97"/>
      <c r="O97" s="22" t="s">
        <v>61</v>
      </c>
      <c r="P97" s="22"/>
      <c r="Q97" s="148"/>
      <c r="R97" s="149"/>
      <c r="S97" s="77">
        <f>T97+V97+W97+U97</f>
        <v>160</v>
      </c>
      <c r="T97" s="77">
        <v>24</v>
      </c>
      <c r="U97" s="78">
        <f>AD97+AI97+AN97+AS97+AX97+BC97+BH97+BM97</f>
        <v>6</v>
      </c>
      <c r="V97" s="84">
        <f>AG97+AL97+AQ97+AV97+BA97+BF97+BK97+BP97</f>
        <v>2</v>
      </c>
      <c r="W97" s="22">
        <f>AE97+AJ97+AO97+AT97+AY97+BD97+BI97+BN97</f>
        <v>128</v>
      </c>
      <c r="X97" s="85">
        <f>W97-Z97</f>
        <v>70</v>
      </c>
      <c r="Y97" s="85"/>
      <c r="Z97" s="85">
        <v>58</v>
      </c>
      <c r="AA97" s="85"/>
      <c r="AB97" s="85">
        <f>AF97+AK97+AP97+AU97+AZ97+BE97+BJ97+BO97</f>
        <v>0</v>
      </c>
      <c r="AC97" s="86">
        <f>AE97+AF97+AG97</f>
        <v>0</v>
      </c>
      <c r="AD97" s="87"/>
      <c r="AE97" s="22"/>
      <c r="AF97" s="22"/>
      <c r="AG97" s="22"/>
      <c r="AH97" s="86">
        <f>AJ97+AK97+AL97</f>
        <v>0</v>
      </c>
      <c r="AI97" s="87"/>
      <c r="AJ97" s="22"/>
      <c r="AK97" s="22"/>
      <c r="AL97" s="22"/>
      <c r="AM97" s="86">
        <f>AO97+AP97+AQ97</f>
        <v>0</v>
      </c>
      <c r="AN97" s="87"/>
      <c r="AO97" s="22"/>
      <c r="AP97" s="22"/>
      <c r="AQ97" s="22"/>
      <c r="AR97" s="86">
        <f>AT97+AU97+AV97</f>
        <v>94</v>
      </c>
      <c r="AS97" s="87"/>
      <c r="AT97" s="22">
        <v>92</v>
      </c>
      <c r="AU97" s="22"/>
      <c r="AV97" s="22">
        <v>2</v>
      </c>
      <c r="AW97" s="92">
        <f>AY97+AZ97+BA97</f>
        <v>36</v>
      </c>
      <c r="AX97" s="87">
        <v>6</v>
      </c>
      <c r="AY97" s="22">
        <v>36</v>
      </c>
      <c r="AZ97" s="22"/>
      <c r="BA97" s="85"/>
      <c r="BB97" s="22">
        <f>BD97+BE97+BF97</f>
        <v>0</v>
      </c>
      <c r="BC97" s="87"/>
      <c r="BD97" s="22"/>
      <c r="BE97" s="22"/>
      <c r="BF97" s="22"/>
      <c r="BG97" s="92">
        <f>BI97+BJ97+BK97</f>
        <v>0</v>
      </c>
      <c r="BH97" s="87"/>
      <c r="BI97" s="22"/>
      <c r="BJ97" s="22"/>
      <c r="BK97" s="85"/>
      <c r="BL97" s="22">
        <f>BN97+BO97+BP97</f>
        <v>0</v>
      </c>
      <c r="BM97" s="87"/>
      <c r="BN97" s="22"/>
      <c r="BO97" s="22"/>
      <c r="BP97" s="22"/>
      <c r="BQ97" s="237"/>
      <c r="BR97" s="237"/>
    </row>
    <row r="98" spans="1:80" ht="13.5" customHeight="1" x14ac:dyDescent="0.2">
      <c r="A98" s="83" t="s">
        <v>157</v>
      </c>
      <c r="B98" s="259" t="s">
        <v>18</v>
      </c>
      <c r="C98" s="259"/>
      <c r="D98" s="259"/>
      <c r="E98" s="259"/>
      <c r="F98" s="259"/>
      <c r="G98" s="259"/>
      <c r="H98" s="259"/>
      <c r="I98" s="259"/>
      <c r="J98" s="259"/>
      <c r="K98" s="22"/>
      <c r="L98" s="22"/>
      <c r="M98" s="22"/>
      <c r="N98" s="115" t="s">
        <v>63</v>
      </c>
      <c r="O98" s="22"/>
      <c r="P98" s="22"/>
      <c r="Q98" s="148"/>
      <c r="R98" s="148"/>
      <c r="S98" s="77">
        <f>AB98</f>
        <v>72</v>
      </c>
      <c r="T98" s="77"/>
      <c r="U98" s="78"/>
      <c r="V98" s="84"/>
      <c r="W98" s="22"/>
      <c r="X98" s="85"/>
      <c r="Y98" s="85"/>
      <c r="Z98" s="85"/>
      <c r="AA98" s="85"/>
      <c r="AB98" s="85">
        <f>AF98+AK98+AP98+AU98+AZ98+BE98+BJ98+BO98</f>
        <v>72</v>
      </c>
      <c r="AC98" s="86">
        <f>AE98+AF98+AG98</f>
        <v>0</v>
      </c>
      <c r="AD98" s="87"/>
      <c r="AE98" s="22"/>
      <c r="AF98" s="22"/>
      <c r="AG98" s="22"/>
      <c r="AH98" s="86">
        <f>AJ98+AK98+AL98</f>
        <v>0</v>
      </c>
      <c r="AI98" s="87"/>
      <c r="AJ98" s="22"/>
      <c r="AK98" s="22"/>
      <c r="AL98" s="22"/>
      <c r="AM98" s="86">
        <f>AO98+AP98+AQ98</f>
        <v>0</v>
      </c>
      <c r="AN98" s="87"/>
      <c r="AO98" s="22"/>
      <c r="AP98" s="22"/>
      <c r="AQ98" s="22"/>
      <c r="AR98" s="86">
        <f>AT98+AU98+AV98</f>
        <v>72</v>
      </c>
      <c r="AS98" s="87"/>
      <c r="AT98" s="22"/>
      <c r="AU98" s="22">
        <v>72</v>
      </c>
      <c r="AV98" s="22"/>
      <c r="AW98" s="92">
        <f>AY98+AZ98+BA98</f>
        <v>0</v>
      </c>
      <c r="AX98" s="87"/>
      <c r="AY98" s="22"/>
      <c r="AZ98" s="22"/>
      <c r="BA98" s="85"/>
      <c r="BB98" s="22">
        <f>BD98+BE98+BF98</f>
        <v>0</v>
      </c>
      <c r="BC98" s="87"/>
      <c r="BD98" s="22"/>
      <c r="BE98" s="22"/>
      <c r="BF98" s="22"/>
      <c r="BG98" s="92">
        <f>BI98+BJ98+BK98</f>
        <v>0</v>
      </c>
      <c r="BH98" s="87"/>
      <c r="BI98" s="22"/>
      <c r="BJ98" s="22"/>
      <c r="BK98" s="85"/>
      <c r="BL98" s="22">
        <f>BN98+BO98+BP98</f>
        <v>0</v>
      </c>
      <c r="BM98" s="87"/>
      <c r="BN98" s="22"/>
      <c r="BO98" s="22"/>
      <c r="BP98" s="22"/>
    </row>
    <row r="99" spans="1:80" ht="14.25" customHeight="1" x14ac:dyDescent="0.2">
      <c r="A99" s="83" t="s">
        <v>158</v>
      </c>
      <c r="B99" s="259" t="s">
        <v>19</v>
      </c>
      <c r="C99" s="259"/>
      <c r="D99" s="259"/>
      <c r="E99" s="259"/>
      <c r="F99" s="259"/>
      <c r="G99" s="259"/>
      <c r="H99" s="259"/>
      <c r="I99" s="259"/>
      <c r="J99" s="259"/>
      <c r="K99" s="22"/>
      <c r="L99" s="22"/>
      <c r="M99" s="22"/>
      <c r="N99" s="115"/>
      <c r="O99" s="22" t="s">
        <v>63</v>
      </c>
      <c r="P99" s="22"/>
      <c r="Q99" s="148"/>
      <c r="R99" s="148"/>
      <c r="S99" s="77">
        <f>AB99</f>
        <v>108</v>
      </c>
      <c r="T99" s="77"/>
      <c r="U99" s="78"/>
      <c r="V99" s="84"/>
      <c r="W99" s="22"/>
      <c r="X99" s="85"/>
      <c r="Y99" s="85"/>
      <c r="Z99" s="85"/>
      <c r="AA99" s="85"/>
      <c r="AB99" s="85">
        <f>AF99+AK99+AP99+AU99+AZ99+BE99+BJ99+BO99</f>
        <v>108</v>
      </c>
      <c r="AC99" s="86">
        <f>AE99+AF99+AG99</f>
        <v>0</v>
      </c>
      <c r="AD99" s="87"/>
      <c r="AE99" s="22"/>
      <c r="AF99" s="22"/>
      <c r="AG99" s="22"/>
      <c r="AH99" s="86">
        <f>AJ99+AK99+AL99</f>
        <v>0</v>
      </c>
      <c r="AI99" s="87"/>
      <c r="AJ99" s="22"/>
      <c r="AK99" s="22"/>
      <c r="AL99" s="22"/>
      <c r="AM99" s="86">
        <f>AO99+AP99+AQ99</f>
        <v>0</v>
      </c>
      <c r="AN99" s="87"/>
      <c r="AO99" s="22"/>
      <c r="AP99" s="22"/>
      <c r="AQ99" s="22"/>
      <c r="AR99" s="86">
        <f>AT99+AU99+AV99</f>
        <v>0</v>
      </c>
      <c r="AS99" s="87"/>
      <c r="AT99" s="22"/>
      <c r="AU99" s="22"/>
      <c r="AV99" s="22"/>
      <c r="AW99" s="92">
        <f>AY99+AZ99+BA99</f>
        <v>108</v>
      </c>
      <c r="AX99" s="87"/>
      <c r="AY99" s="22"/>
      <c r="AZ99" s="22">
        <v>108</v>
      </c>
      <c r="BA99" s="85"/>
      <c r="BB99" s="22">
        <f>BD99+BE99+BF99</f>
        <v>0</v>
      </c>
      <c r="BC99" s="87"/>
      <c r="BD99" s="22"/>
      <c r="BE99" s="22"/>
      <c r="BF99" s="22"/>
      <c r="BG99" s="92">
        <f>BI99+BJ99+BK99</f>
        <v>0</v>
      </c>
      <c r="BH99" s="87"/>
      <c r="BI99" s="22"/>
      <c r="BJ99" s="22"/>
      <c r="BK99" s="85"/>
      <c r="BL99" s="22">
        <f>BN99+BO99+BP99</f>
        <v>0</v>
      </c>
      <c r="BM99" s="87"/>
      <c r="BN99" s="22"/>
      <c r="BO99" s="22"/>
      <c r="BP99" s="22"/>
    </row>
    <row r="100" spans="1:80" ht="11.25" customHeight="1" x14ac:dyDescent="0.2">
      <c r="A100" s="150" t="s">
        <v>159</v>
      </c>
      <c r="B100" s="260" t="s">
        <v>19</v>
      </c>
      <c r="C100" s="260"/>
      <c r="D100" s="260"/>
      <c r="E100" s="260"/>
      <c r="F100" s="260"/>
      <c r="G100" s="260"/>
      <c r="H100" s="260"/>
      <c r="I100" s="260"/>
      <c r="J100" s="260"/>
      <c r="K100" s="86"/>
      <c r="L100" s="86"/>
      <c r="M100" s="86"/>
      <c r="N100" s="86"/>
      <c r="O100" s="86"/>
      <c r="P100" s="86"/>
      <c r="Q100" s="86"/>
      <c r="R100" s="86" t="s">
        <v>63</v>
      </c>
      <c r="S100" s="151">
        <f>U100+V100+W100+AB100</f>
        <v>144</v>
      </c>
      <c r="T100" s="151"/>
      <c r="U100" s="152"/>
      <c r="V100" s="153"/>
      <c r="W100" s="86"/>
      <c r="X100" s="154"/>
      <c r="Y100" s="154"/>
      <c r="Z100" s="154"/>
      <c r="AA100" s="154"/>
      <c r="AB100" s="154">
        <f>AF100+AK100+AP100+AU100+AZ100+BE100+BJ100+BO100</f>
        <v>144</v>
      </c>
      <c r="AC100" s="86">
        <f>AE100+AF100+AG100</f>
        <v>0</v>
      </c>
      <c r="AD100" s="155"/>
      <c r="AE100" s="86"/>
      <c r="AF100" s="86"/>
      <c r="AG100" s="86"/>
      <c r="AH100" s="86">
        <f>AJ100+AK100+AL100</f>
        <v>0</v>
      </c>
      <c r="AI100" s="155"/>
      <c r="AJ100" s="86"/>
      <c r="AK100" s="86"/>
      <c r="AL100" s="86"/>
      <c r="AM100" s="91">
        <f>AO100+AP100+AQ100</f>
        <v>0</v>
      </c>
      <c r="AN100" s="155"/>
      <c r="AO100" s="86"/>
      <c r="AP100" s="86"/>
      <c r="AQ100" s="86"/>
      <c r="AR100" s="86">
        <f>AT100+AU100+AV100</f>
        <v>0</v>
      </c>
      <c r="AS100" s="155"/>
      <c r="AT100" s="86"/>
      <c r="AU100" s="86"/>
      <c r="AV100" s="86"/>
      <c r="AW100" s="92">
        <f>AY100+AZ100+BA100</f>
        <v>0</v>
      </c>
      <c r="AX100" s="155"/>
      <c r="AY100" s="86"/>
      <c r="AZ100" s="86"/>
      <c r="BA100" s="154"/>
      <c r="BB100" s="86">
        <f>BD100+BE100+BF100</f>
        <v>0</v>
      </c>
      <c r="BC100" s="155"/>
      <c r="BD100" s="86"/>
      <c r="BE100" s="86"/>
      <c r="BF100" s="86"/>
      <c r="BG100" s="92">
        <f>BI100+BJ100+BK100</f>
        <v>0</v>
      </c>
      <c r="BH100" s="155"/>
      <c r="BI100" s="86"/>
      <c r="BJ100" s="86"/>
      <c r="BK100" s="154"/>
      <c r="BL100" s="86">
        <f>BN100+BO100+BP100</f>
        <v>144</v>
      </c>
      <c r="BM100" s="155"/>
      <c r="BN100" s="86"/>
      <c r="BO100" s="86">
        <v>144</v>
      </c>
      <c r="BP100" s="8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</row>
    <row r="101" spans="1:80" s="30" customFormat="1" ht="11.25" customHeight="1" x14ac:dyDescent="0.2">
      <c r="A101" s="75" t="s">
        <v>160</v>
      </c>
      <c r="B101" s="261" t="s">
        <v>22</v>
      </c>
      <c r="C101" s="261"/>
      <c r="D101" s="261"/>
      <c r="E101" s="261"/>
      <c r="F101" s="261"/>
      <c r="G101" s="261"/>
      <c r="H101" s="261"/>
      <c r="I101" s="261"/>
      <c r="J101" s="261"/>
      <c r="K101" s="76"/>
      <c r="L101" s="76"/>
      <c r="M101" s="76"/>
      <c r="N101" s="76"/>
      <c r="O101" s="76"/>
      <c r="P101" s="76"/>
      <c r="Q101" s="76"/>
      <c r="R101" s="76"/>
      <c r="S101" s="77">
        <f>AC101+AH101+AM101+AR101+AW101+BB101+BG101+BL101</f>
        <v>216</v>
      </c>
      <c r="T101" s="77"/>
      <c r="U101" s="78"/>
      <c r="V101" s="84"/>
      <c r="W101" s="22"/>
      <c r="X101" s="85"/>
      <c r="Y101" s="85"/>
      <c r="Z101" s="85"/>
      <c r="AA101" s="85"/>
      <c r="AB101" s="85">
        <f>AF101+AK101+AP101+AU101+AZ101+BE101</f>
        <v>0</v>
      </c>
      <c r="AC101" s="82"/>
      <c r="AD101" s="80"/>
      <c r="AE101" s="76"/>
      <c r="AF101" s="76"/>
      <c r="AG101" s="76"/>
      <c r="AH101" s="82"/>
      <c r="AI101" s="80"/>
      <c r="AJ101" s="76"/>
      <c r="AK101" s="76"/>
      <c r="AL101" s="76"/>
      <c r="AM101" s="82"/>
      <c r="AN101" s="80"/>
      <c r="AO101" s="76"/>
      <c r="AP101" s="76"/>
      <c r="AQ101" s="76"/>
      <c r="AR101" s="82"/>
      <c r="AS101" s="80"/>
      <c r="AT101" s="76"/>
      <c r="AU101" s="76"/>
      <c r="AV101" s="76"/>
      <c r="AW101" s="157"/>
      <c r="AX101" s="80"/>
      <c r="AY101" s="76"/>
      <c r="AZ101" s="76"/>
      <c r="BA101" s="82"/>
      <c r="BB101" s="158"/>
      <c r="BC101" s="80"/>
      <c r="BD101" s="76"/>
      <c r="BE101" s="76"/>
      <c r="BF101" s="76"/>
      <c r="BG101" s="157"/>
      <c r="BH101" s="80"/>
      <c r="BI101" s="76"/>
      <c r="BJ101" s="76"/>
      <c r="BK101" s="82"/>
      <c r="BL101" s="76">
        <v>216</v>
      </c>
      <c r="BM101" s="80"/>
      <c r="BN101" s="76">
        <v>216</v>
      </c>
      <c r="BO101" s="76"/>
      <c r="BP101" s="76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</row>
    <row r="102" spans="1:80" s="169" customFormat="1" ht="11.25" customHeight="1" x14ac:dyDescent="0.2">
      <c r="A102" s="160"/>
      <c r="B102" s="252"/>
      <c r="C102" s="252"/>
      <c r="D102" s="252"/>
      <c r="E102" s="252"/>
      <c r="F102" s="252"/>
      <c r="G102" s="252"/>
      <c r="H102" s="252"/>
      <c r="I102" s="252"/>
      <c r="J102" s="252"/>
      <c r="K102" s="161"/>
      <c r="L102" s="161"/>
      <c r="M102" s="161"/>
      <c r="N102" s="161"/>
      <c r="O102" s="161"/>
      <c r="P102" s="161"/>
      <c r="Q102" s="161"/>
      <c r="R102" s="161"/>
      <c r="S102" s="162"/>
      <c r="T102" s="162"/>
      <c r="U102" s="163"/>
      <c r="V102" s="164"/>
      <c r="W102" s="94"/>
      <c r="X102" s="95"/>
      <c r="Y102" s="95"/>
      <c r="Z102" s="95"/>
      <c r="AA102" s="95"/>
      <c r="AB102" s="95"/>
      <c r="AC102" s="165"/>
      <c r="AD102" s="166"/>
      <c r="AE102" s="161"/>
      <c r="AF102" s="161"/>
      <c r="AG102" s="161"/>
      <c r="AH102" s="165"/>
      <c r="AI102" s="166"/>
      <c r="AJ102" s="161"/>
      <c r="AK102" s="161"/>
      <c r="AL102" s="161"/>
      <c r="AM102" s="165"/>
      <c r="AN102" s="166"/>
      <c r="AO102" s="161"/>
      <c r="AP102" s="161"/>
      <c r="AQ102" s="161"/>
      <c r="AR102" s="165"/>
      <c r="AS102" s="166"/>
      <c r="AT102" s="161"/>
      <c r="AU102" s="161"/>
      <c r="AV102" s="161"/>
      <c r="AW102" s="167"/>
      <c r="AX102" s="166"/>
      <c r="AY102" s="161"/>
      <c r="AZ102" s="161"/>
      <c r="BA102" s="168"/>
      <c r="BB102" s="165"/>
      <c r="BC102" s="166"/>
      <c r="BD102" s="161"/>
      <c r="BE102" s="161"/>
      <c r="BF102" s="161"/>
      <c r="BG102" s="167"/>
      <c r="BH102" s="166"/>
      <c r="BI102" s="161"/>
      <c r="BJ102" s="161"/>
      <c r="BK102" s="168"/>
      <c r="BL102" s="161"/>
      <c r="BM102" s="166"/>
      <c r="BN102" s="161"/>
      <c r="BO102" s="161"/>
      <c r="BP102" s="161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</row>
    <row r="103" spans="1:80" s="30" customFormat="1" ht="15" customHeight="1" x14ac:dyDescent="0.2">
      <c r="A103" s="253" t="s">
        <v>24</v>
      </c>
      <c r="B103" s="253"/>
      <c r="C103" s="253"/>
      <c r="D103" s="253"/>
      <c r="E103" s="253"/>
      <c r="F103" s="253"/>
      <c r="G103" s="253"/>
      <c r="H103" s="253"/>
      <c r="I103" s="253"/>
      <c r="J103" s="253"/>
      <c r="K103" s="254"/>
      <c r="L103" s="254"/>
      <c r="M103" s="254"/>
      <c r="N103" s="254"/>
      <c r="O103" s="254"/>
      <c r="P103" s="254"/>
      <c r="Q103" s="254"/>
      <c r="R103" s="254"/>
      <c r="S103" s="77">
        <f>S21+S44+S51+S56+S71+S101</f>
        <v>5940</v>
      </c>
      <c r="T103" s="77">
        <f>T21+T44+T51+T56+T71+T101</f>
        <v>129</v>
      </c>
      <c r="U103" s="79">
        <f t="shared" ref="U103:AA103" si="82">U21+U44+U51+U56+U71+U100+U101</f>
        <v>123</v>
      </c>
      <c r="V103" s="79">
        <f t="shared" si="82"/>
        <v>74</v>
      </c>
      <c r="W103" s="79">
        <f t="shared" si="82"/>
        <v>4354</v>
      </c>
      <c r="X103" s="79">
        <f t="shared" si="82"/>
        <v>2333</v>
      </c>
      <c r="Y103" s="79">
        <f t="shared" si="82"/>
        <v>124</v>
      </c>
      <c r="Z103" s="79">
        <f t="shared" si="82"/>
        <v>1837</v>
      </c>
      <c r="AA103" s="79">
        <f t="shared" si="82"/>
        <v>60</v>
      </c>
      <c r="AB103" s="79">
        <f>AB21+AB44+AB51+AB56+AB71</f>
        <v>1044</v>
      </c>
      <c r="AC103" s="229">
        <f>AC21+AC44+AC51+AC56+AC71+AC101</f>
        <v>606</v>
      </c>
      <c r="AD103" s="80"/>
      <c r="AE103" s="76"/>
      <c r="AF103" s="76"/>
      <c r="AG103" s="76"/>
      <c r="AH103" s="79">
        <f>AH21+AH44+AH51+AH56+AH71+AH101</f>
        <v>798</v>
      </c>
      <c r="AI103" s="80"/>
      <c r="AJ103" s="76"/>
      <c r="AK103" s="76"/>
      <c r="AL103" s="76"/>
      <c r="AM103" s="79">
        <f>AM21+AM44+AM51+AM56+AM71+AM101</f>
        <v>576</v>
      </c>
      <c r="AN103" s="80"/>
      <c r="AO103" s="76"/>
      <c r="AP103" s="76"/>
      <c r="AQ103" s="76"/>
      <c r="AR103" s="79">
        <f>AR21+AR44+AR51+AR56+AR71+AR101</f>
        <v>846</v>
      </c>
      <c r="AS103" s="80"/>
      <c r="AT103" s="76"/>
      <c r="AU103" s="76"/>
      <c r="AV103" s="76"/>
      <c r="AW103" s="77">
        <f>AW21+AW44+AW51+AW56+AW71+AW101</f>
        <v>576</v>
      </c>
      <c r="AX103" s="80"/>
      <c r="AY103" s="76"/>
      <c r="AZ103" s="76"/>
      <c r="BA103" s="82"/>
      <c r="BB103" s="79">
        <f>BB21+BB44+BB51+BB56+BB71+BB101</f>
        <v>846</v>
      </c>
      <c r="BC103" s="80"/>
      <c r="BD103" s="76"/>
      <c r="BE103" s="76"/>
      <c r="BF103" s="76"/>
      <c r="BG103" s="170">
        <f>BG44+BG56+BG71+BG100</f>
        <v>594</v>
      </c>
      <c r="BH103" s="80"/>
      <c r="BI103" s="76"/>
      <c r="BJ103" s="76"/>
      <c r="BK103" s="82"/>
      <c r="BL103" s="79">
        <f>BL44+BL56+BL71+BL101</f>
        <v>846</v>
      </c>
      <c r="BM103" s="80"/>
      <c r="BN103" s="76"/>
      <c r="BO103" s="76"/>
      <c r="BP103" s="7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</row>
    <row r="104" spans="1:80" x14ac:dyDescent="0.2">
      <c r="A104" s="171"/>
      <c r="B104" s="172"/>
      <c r="C104" s="172"/>
      <c r="D104" s="172"/>
      <c r="E104" s="172"/>
      <c r="F104" s="172"/>
      <c r="G104" s="172"/>
      <c r="H104" s="172"/>
      <c r="I104" s="172"/>
      <c r="J104" s="172"/>
      <c r="K104" s="54"/>
      <c r="L104" s="54"/>
      <c r="M104" s="54"/>
      <c r="N104" s="54"/>
      <c r="O104" s="54"/>
      <c r="P104" s="23"/>
      <c r="Q104" s="173"/>
      <c r="R104" s="173"/>
      <c r="S104" s="54"/>
      <c r="T104" s="54"/>
      <c r="U104" s="174"/>
      <c r="V104" s="54"/>
      <c r="W104" s="54"/>
      <c r="X104" s="54"/>
      <c r="Y104" s="54"/>
      <c r="Z104" s="54"/>
      <c r="AA104" s="54"/>
      <c r="AB104" s="54"/>
      <c r="AC104" s="231">
        <f>AC103/AC19</f>
        <v>35.647058823529413</v>
      </c>
      <c r="AD104" s="228"/>
      <c r="AE104" s="176"/>
      <c r="AF104" s="176"/>
      <c r="AG104" s="176"/>
      <c r="AH104" s="176">
        <f>AH103/AH19</f>
        <v>36.272727272727273</v>
      </c>
      <c r="AI104" s="175"/>
      <c r="AJ104" s="176"/>
      <c r="AK104" s="176"/>
      <c r="AL104" s="176"/>
      <c r="AM104" s="176">
        <f>AM103/AM19</f>
        <v>36</v>
      </c>
      <c r="AN104" s="175"/>
      <c r="AO104" s="176"/>
      <c r="AP104" s="176"/>
      <c r="AQ104" s="176"/>
      <c r="AR104" s="176">
        <f>AR103/AR19</f>
        <v>36</v>
      </c>
      <c r="AS104" s="175"/>
      <c r="AT104" s="176"/>
      <c r="AU104" s="176"/>
      <c r="AV104" s="176"/>
      <c r="AW104" s="176">
        <f>AW103/AW19</f>
        <v>36</v>
      </c>
      <c r="AX104" s="175"/>
      <c r="AY104" s="176"/>
      <c r="AZ104" s="176"/>
      <c r="BA104" s="176"/>
      <c r="BB104" s="176">
        <f>BB103/BB19</f>
        <v>36</v>
      </c>
      <c r="BC104" s="175"/>
      <c r="BD104" s="176"/>
      <c r="BE104" s="176"/>
      <c r="BF104" s="176"/>
      <c r="BG104" s="176">
        <f>BG103/BG19</f>
        <v>36</v>
      </c>
      <c r="BH104" s="175"/>
      <c r="BI104" s="176"/>
      <c r="BJ104" s="176"/>
      <c r="BK104" s="176"/>
      <c r="BL104" s="176">
        <f>BL103/BL19</f>
        <v>36</v>
      </c>
      <c r="BM104" s="175"/>
      <c r="BN104" s="176"/>
      <c r="BO104" s="176"/>
      <c r="BP104" s="176"/>
      <c r="BQ104" s="177"/>
      <c r="BR104" s="177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</row>
    <row r="105" spans="1:80" ht="12" customHeight="1" x14ac:dyDescent="0.2">
      <c r="A105" s="255" t="s">
        <v>262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S105" s="256" t="s">
        <v>24</v>
      </c>
      <c r="T105" s="256"/>
      <c r="U105" s="257" t="s">
        <v>161</v>
      </c>
      <c r="V105" s="250" t="s">
        <v>162</v>
      </c>
      <c r="W105" s="250"/>
      <c r="X105" s="250"/>
      <c r="Y105" s="250"/>
      <c r="Z105" s="250"/>
      <c r="AA105" s="250"/>
      <c r="AB105" s="250"/>
      <c r="AC105" s="230">
        <f>AC21+AC44+AC51+AC56+AC76+AC77+AC78+AC79+AC84+AC85+AC86+AC91+AC92+AC97</f>
        <v>606</v>
      </c>
      <c r="AD105" s="179"/>
      <c r="AE105" s="84"/>
      <c r="AF105" s="84"/>
      <c r="AG105" s="84"/>
      <c r="AH105" s="178">
        <f>AH21+AH44+AH51+AH56+AH76+AH77+AH78+AH79+AH84+AH85+AH86+AH91+AH92+AH97</f>
        <v>798</v>
      </c>
      <c r="AI105" s="179"/>
      <c r="AJ105" s="84"/>
      <c r="AK105" s="84"/>
      <c r="AL105" s="84"/>
      <c r="AM105" s="178">
        <f>AM21+AM44+AM51+AM56+AM76+AM77+AM78+AM79+AM84+AM85+AM86+AM91+AM92+AM97</f>
        <v>576</v>
      </c>
      <c r="AN105" s="179"/>
      <c r="AO105" s="84"/>
      <c r="AP105" s="84"/>
      <c r="AQ105" s="84"/>
      <c r="AR105" s="178">
        <f>AR21+AR44+AR51+AR56+AR76+AR77+AR78+AR79+AR84+AR85+AR86+AR91+AR92+AR97</f>
        <v>774</v>
      </c>
      <c r="AS105" s="179"/>
      <c r="AT105" s="84"/>
      <c r="AU105" s="84"/>
      <c r="AV105" s="84"/>
      <c r="AW105" s="178">
        <f>AW21+AW44+AW51+AW56+AW76+AW77+AW78+AW79+AW84+AW85+AW86+AW91+AW92+AW97</f>
        <v>324</v>
      </c>
      <c r="AX105" s="179"/>
      <c r="AY105" s="84"/>
      <c r="AZ105" s="84"/>
      <c r="BA105" s="178"/>
      <c r="BB105" s="178">
        <f>BB21+BB44+BB51+BB56+BB76+BB77+BB78+BB79+BB84+BB85+BB86+BB91+BB92+BB97</f>
        <v>630</v>
      </c>
      <c r="BC105" s="179"/>
      <c r="BD105" s="84"/>
      <c r="BE105" s="84"/>
      <c r="BF105" s="84"/>
      <c r="BG105" s="178">
        <f>BG21+BG44+BG51+BG56+BG76+BG77+BG78+BG79+BG84+BG85+BG86+BG91+BG92+BG97</f>
        <v>378</v>
      </c>
      <c r="BH105" s="178"/>
      <c r="BI105" s="84"/>
      <c r="BJ105" s="84"/>
      <c r="BK105" s="84"/>
      <c r="BL105" s="178">
        <f>BL21+BL44+BL51+BL56+BL76+BL77+BL78+BL79+BL84+BL85+BL86+BL91+BL92+BL97</f>
        <v>342</v>
      </c>
      <c r="BM105" s="179"/>
      <c r="BN105" s="84"/>
      <c r="BO105" s="84"/>
      <c r="BP105" s="84"/>
      <c r="BQ105" s="180">
        <f t="shared" ref="BQ105:BQ113" si="83">AC105+AH105+AM105+AR105+AW105+BB105+BG105+BL105</f>
        <v>4428</v>
      </c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</row>
    <row r="106" spans="1:80" ht="12" customHeight="1" x14ac:dyDescent="0.2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S106" s="256"/>
      <c r="T106" s="256"/>
      <c r="U106" s="257"/>
      <c r="V106" s="250" t="s">
        <v>163</v>
      </c>
      <c r="W106" s="250"/>
      <c r="X106" s="250"/>
      <c r="Y106" s="250"/>
      <c r="Z106" s="250"/>
      <c r="AA106" s="250"/>
      <c r="AB106" s="250"/>
      <c r="AC106" s="178">
        <f>AC80+AC87+AC93+AC98</f>
        <v>0</v>
      </c>
      <c r="AD106" s="179"/>
      <c r="AE106" s="84"/>
      <c r="AF106" s="84"/>
      <c r="AG106" s="84"/>
      <c r="AH106" s="178">
        <f>AH80+AH87+AH93+AH98</f>
        <v>0</v>
      </c>
      <c r="AI106" s="179"/>
      <c r="AJ106" s="84"/>
      <c r="AK106" s="84"/>
      <c r="AL106" s="84"/>
      <c r="AM106" s="178">
        <f>AM80+AM87+AM93+AM98</f>
        <v>0</v>
      </c>
      <c r="AN106" s="179"/>
      <c r="AO106" s="84"/>
      <c r="AP106" s="84"/>
      <c r="AQ106" s="84"/>
      <c r="AR106" s="178">
        <f>AR80+AR87+AR93+AR98</f>
        <v>72</v>
      </c>
      <c r="AS106" s="179"/>
      <c r="AT106" s="84"/>
      <c r="AU106" s="84"/>
      <c r="AV106" s="84"/>
      <c r="AW106" s="178">
        <f>AW80+AW87+AW93+AW98</f>
        <v>144</v>
      </c>
      <c r="AX106" s="179"/>
      <c r="AY106" s="84"/>
      <c r="AZ106" s="84"/>
      <c r="BA106" s="84"/>
      <c r="BB106" s="178">
        <f>BB80+BB87+BB93+BB98</f>
        <v>72</v>
      </c>
      <c r="BC106" s="179"/>
      <c r="BD106" s="84"/>
      <c r="BE106" s="84"/>
      <c r="BF106" s="84"/>
      <c r="BG106" s="178">
        <f>BG80+BG87+BG93+BG98</f>
        <v>108</v>
      </c>
      <c r="BH106" s="179"/>
      <c r="BI106" s="84"/>
      <c r="BJ106" s="84"/>
      <c r="BK106" s="84"/>
      <c r="BL106" s="178">
        <f>BL80+BL87+BL93+BL98</f>
        <v>0</v>
      </c>
      <c r="BM106" s="179"/>
      <c r="BN106" s="84"/>
      <c r="BO106" s="84"/>
      <c r="BP106" s="84"/>
      <c r="BQ106" s="180">
        <f t="shared" si="83"/>
        <v>396</v>
      </c>
      <c r="BR106" s="156"/>
      <c r="BS106" s="181"/>
      <c r="BT106" s="156"/>
      <c r="BU106" s="156"/>
      <c r="BV106" s="156"/>
      <c r="BW106" s="156"/>
      <c r="BX106" s="156"/>
      <c r="BY106" s="156"/>
      <c r="BZ106" s="156"/>
      <c r="CA106" s="156"/>
      <c r="CB106" s="156"/>
    </row>
    <row r="107" spans="1:80" ht="12" customHeight="1" x14ac:dyDescent="0.2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S107" s="256"/>
      <c r="T107" s="256"/>
      <c r="U107" s="257"/>
      <c r="V107" s="250" t="s">
        <v>164</v>
      </c>
      <c r="W107" s="250"/>
      <c r="X107" s="250"/>
      <c r="Y107" s="250"/>
      <c r="Z107" s="250"/>
      <c r="AA107" s="250"/>
      <c r="AB107" s="250"/>
      <c r="AC107" s="178">
        <f>AC81+AC88+AC94+AC99+AC100</f>
        <v>0</v>
      </c>
      <c r="AD107" s="179"/>
      <c r="AE107" s="84"/>
      <c r="AF107" s="84"/>
      <c r="AG107" s="84"/>
      <c r="AH107" s="178">
        <f>AH81+AH88+AH94+AH99+AH100</f>
        <v>0</v>
      </c>
      <c r="AI107" s="179"/>
      <c r="AJ107" s="84"/>
      <c r="AK107" s="84"/>
      <c r="AL107" s="84"/>
      <c r="AM107" s="178">
        <f>AM81+AM88+AM94+AM99+AM100</f>
        <v>0</v>
      </c>
      <c r="AN107" s="179"/>
      <c r="AO107" s="84"/>
      <c r="AP107" s="84"/>
      <c r="AQ107" s="84"/>
      <c r="AR107" s="178">
        <f>AR81+AR88+AR94+AR99+AR100</f>
        <v>0</v>
      </c>
      <c r="AS107" s="179"/>
      <c r="AT107" s="84"/>
      <c r="AU107" s="84"/>
      <c r="AV107" s="84"/>
      <c r="AW107" s="178">
        <f>AW81+AW88+AW94+AW99+AW100</f>
        <v>108</v>
      </c>
      <c r="AX107" s="179"/>
      <c r="AY107" s="84"/>
      <c r="AZ107" s="84"/>
      <c r="BA107" s="84"/>
      <c r="BB107" s="178">
        <f>BB81+BB88+BB94+BB99+BB100</f>
        <v>144</v>
      </c>
      <c r="BC107" s="179"/>
      <c r="BD107" s="84"/>
      <c r="BE107" s="84"/>
      <c r="BF107" s="84"/>
      <c r="BG107" s="178">
        <f>BG81+BG88+BG94+BG99+BG100</f>
        <v>108</v>
      </c>
      <c r="BH107" s="179"/>
      <c r="BI107" s="84"/>
      <c r="BJ107" s="84"/>
      <c r="BK107" s="84"/>
      <c r="BL107" s="178">
        <f>BL81+BL88+BL94+BL99+BL100</f>
        <v>288</v>
      </c>
      <c r="BM107" s="179"/>
      <c r="BN107" s="84"/>
      <c r="BO107" s="84"/>
      <c r="BP107" s="84"/>
      <c r="BQ107" s="180">
        <f t="shared" si="83"/>
        <v>648</v>
      </c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</row>
    <row r="108" spans="1:80" ht="12" customHeight="1" x14ac:dyDescent="0.2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S108" s="256"/>
      <c r="T108" s="256"/>
      <c r="U108" s="257"/>
      <c r="V108" s="250" t="s">
        <v>165</v>
      </c>
      <c r="W108" s="250"/>
      <c r="X108" s="250"/>
      <c r="Y108" s="250"/>
      <c r="Z108" s="250"/>
      <c r="AA108" s="250"/>
      <c r="AB108" s="250"/>
      <c r="AC108" s="178">
        <f>AD21+AD44+AD51+AD56+AD71</f>
        <v>3</v>
      </c>
      <c r="AD108" s="179"/>
      <c r="AE108" s="84"/>
      <c r="AF108" s="84"/>
      <c r="AG108" s="84"/>
      <c r="AH108" s="178">
        <f>AI21+AI44+AI51+AI56+AI71</f>
        <v>18</v>
      </c>
      <c r="AI108" s="179"/>
      <c r="AJ108" s="84"/>
      <c r="AK108" s="84"/>
      <c r="AL108" s="84"/>
      <c r="AM108" s="178">
        <f>AN44+AN51+AN56+AN71</f>
        <v>18</v>
      </c>
      <c r="AN108" s="179"/>
      <c r="AO108" s="84"/>
      <c r="AP108" s="84"/>
      <c r="AQ108" s="84"/>
      <c r="AR108" s="178">
        <f>AS44+AS51+AS56+AS71</f>
        <v>12</v>
      </c>
      <c r="AS108" s="179"/>
      <c r="AT108" s="84"/>
      <c r="AU108" s="84"/>
      <c r="AV108" s="84"/>
      <c r="AW108" s="178">
        <f>AX44+AX51+AX56+AX71</f>
        <v>12</v>
      </c>
      <c r="AX108" s="179"/>
      <c r="AY108" s="84"/>
      <c r="AZ108" s="84"/>
      <c r="BA108" s="84"/>
      <c r="BB108" s="178">
        <f>BC44+BC51+BC56+BC71</f>
        <v>24</v>
      </c>
      <c r="BC108" s="179"/>
      <c r="BD108" s="84"/>
      <c r="BE108" s="84"/>
      <c r="BF108" s="84"/>
      <c r="BG108" s="178">
        <f>BH44+BH51+BH56+BH71</f>
        <v>18</v>
      </c>
      <c r="BH108" s="179"/>
      <c r="BI108" s="84"/>
      <c r="BJ108" s="84"/>
      <c r="BK108" s="84"/>
      <c r="BL108" s="178">
        <f>BM44+BM51+BM56+BM71</f>
        <v>18</v>
      </c>
      <c r="BM108" s="179"/>
      <c r="BN108" s="84"/>
      <c r="BO108" s="84"/>
      <c r="BP108" s="84"/>
      <c r="BQ108" s="180">
        <f t="shared" si="83"/>
        <v>123</v>
      </c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</row>
    <row r="109" spans="1:80" ht="12" customHeight="1" x14ac:dyDescent="0.2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S109" s="256"/>
      <c r="T109" s="256"/>
      <c r="U109" s="257"/>
      <c r="V109" s="250" t="s">
        <v>166</v>
      </c>
      <c r="W109" s="250"/>
      <c r="X109" s="250"/>
      <c r="Y109" s="250"/>
      <c r="Z109" s="250"/>
      <c r="AA109" s="250"/>
      <c r="AB109" s="250"/>
      <c r="AC109" s="178">
        <v>3</v>
      </c>
      <c r="AD109" s="179"/>
      <c r="AE109" s="84"/>
      <c r="AF109" s="84"/>
      <c r="AG109" s="84"/>
      <c r="AH109" s="178">
        <f>T24+T25+T36+T37-3</f>
        <v>48</v>
      </c>
      <c r="AI109" s="179"/>
      <c r="AJ109" s="84"/>
      <c r="AK109" s="84"/>
      <c r="AL109" s="84"/>
      <c r="AM109" s="178">
        <f>T54+T65+T58</f>
        <v>18</v>
      </c>
      <c r="AN109" s="179"/>
      <c r="AO109" s="84"/>
      <c r="AP109" s="84"/>
      <c r="AQ109" s="84"/>
      <c r="AR109" s="178">
        <f>T53+T61</f>
        <v>24</v>
      </c>
      <c r="AS109" s="179"/>
      <c r="AT109" s="84"/>
      <c r="AU109" s="84"/>
      <c r="AV109" s="84"/>
      <c r="AW109" s="178">
        <f>T97</f>
        <v>24</v>
      </c>
      <c r="AX109" s="179"/>
      <c r="AY109" s="84"/>
      <c r="AZ109" s="84"/>
      <c r="BA109" s="84"/>
      <c r="BB109" s="178">
        <f>T92+T79</f>
        <v>12</v>
      </c>
      <c r="BC109" s="179"/>
      <c r="BD109" s="84"/>
      <c r="BE109" s="84"/>
      <c r="BF109" s="84"/>
      <c r="BG109" s="178">
        <f>T67+T76</f>
        <v>0</v>
      </c>
      <c r="BH109" s="179"/>
      <c r="BI109" s="84"/>
      <c r="BJ109" s="84"/>
      <c r="BK109" s="84"/>
      <c r="BL109" s="178">
        <f>T49+T84</f>
        <v>0</v>
      </c>
      <c r="BM109" s="179"/>
      <c r="BN109" s="84"/>
      <c r="BO109" s="84"/>
      <c r="BP109" s="84"/>
      <c r="BQ109" s="180">
        <f t="shared" si="83"/>
        <v>129</v>
      </c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</row>
    <row r="110" spans="1:80" ht="12" customHeight="1" x14ac:dyDescent="0.2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S110" s="256"/>
      <c r="T110" s="256"/>
      <c r="U110" s="257"/>
      <c r="V110" s="250" t="s">
        <v>167</v>
      </c>
      <c r="W110" s="250"/>
      <c r="X110" s="250"/>
      <c r="Y110" s="250"/>
      <c r="Z110" s="250"/>
      <c r="AA110" s="250"/>
      <c r="AB110" s="250"/>
      <c r="AC110" s="178">
        <f>AC101</f>
        <v>0</v>
      </c>
      <c r="AD110" s="178"/>
      <c r="AE110" s="178"/>
      <c r="AF110" s="178"/>
      <c r="AG110" s="178"/>
      <c r="AH110" s="178">
        <f>AH101</f>
        <v>0</v>
      </c>
      <c r="AI110" s="178"/>
      <c r="AJ110" s="178"/>
      <c r="AK110" s="178"/>
      <c r="AL110" s="178"/>
      <c r="AM110" s="178">
        <f>AM101</f>
        <v>0</v>
      </c>
      <c r="AN110" s="178"/>
      <c r="AO110" s="178"/>
      <c r="AP110" s="178"/>
      <c r="AQ110" s="178"/>
      <c r="AR110" s="178">
        <f>AR101</f>
        <v>0</v>
      </c>
      <c r="AS110" s="178"/>
      <c r="AT110" s="178"/>
      <c r="AU110" s="178"/>
      <c r="AV110" s="178"/>
      <c r="AW110" s="178">
        <f>AW101</f>
        <v>0</v>
      </c>
      <c r="AX110" s="178"/>
      <c r="AY110" s="178"/>
      <c r="AZ110" s="178"/>
      <c r="BA110" s="178"/>
      <c r="BB110" s="178">
        <f>BB101</f>
        <v>0</v>
      </c>
      <c r="BC110" s="179"/>
      <c r="BD110" s="84"/>
      <c r="BE110" s="84"/>
      <c r="BF110" s="84"/>
      <c r="BG110" s="178">
        <f>BG101</f>
        <v>0</v>
      </c>
      <c r="BH110" s="178"/>
      <c r="BI110" s="178"/>
      <c r="BJ110" s="178"/>
      <c r="BK110" s="178"/>
      <c r="BL110" s="178">
        <f>BL101</f>
        <v>216</v>
      </c>
      <c r="BM110" s="179"/>
      <c r="BN110" s="84"/>
      <c r="BO110" s="84"/>
      <c r="BP110" s="84"/>
      <c r="BQ110" s="180">
        <f t="shared" si="83"/>
        <v>216</v>
      </c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</row>
    <row r="111" spans="1:80" ht="15.75" customHeight="1" x14ac:dyDescent="0.2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S111" s="256"/>
      <c r="T111" s="256"/>
      <c r="U111" s="257" t="s">
        <v>168</v>
      </c>
      <c r="V111" s="248" t="s">
        <v>169</v>
      </c>
      <c r="W111" s="248"/>
      <c r="X111" s="248"/>
      <c r="Y111" s="248"/>
      <c r="Z111" s="248"/>
      <c r="AA111" s="248"/>
      <c r="AB111" s="248"/>
      <c r="AC111" s="84">
        <f>COUNTIF(K24:K42,"Э")+COUNTIF(K46:K50,"Э")+COUNTIF(K58:K69,"Э")+COUNTIF(K75:K81,"Э")+COUNTIF(K53:K55,"Э")+COUNTIF(K83:K88,"Э")+COUNTIF(K90:K94,"Э")+COUNTIF(K96:K99,"Э")+COUNTIF(K100:K100,"Э")</f>
        <v>1</v>
      </c>
      <c r="AD111" s="87"/>
      <c r="AE111" s="84"/>
      <c r="AF111" s="84"/>
      <c r="AG111" s="84"/>
      <c r="AH111" s="84">
        <f>COUNTIF(L24:L42,"Э")+COUNTIF(L46:L50,"Э")+COUNTIF(L58:L69,"Э")+COUNTIF(L75:L81,"Э")+COUNTIF(L53:L55,"Э")+COUNTIF(L83:L88,"Э")+COUNTIF(L90:L94,"Э")+COUNTIF(L96:L99,"Э")+COUNTIF(L100:L100,"Э")</f>
        <v>3</v>
      </c>
      <c r="AI111" s="87"/>
      <c r="AJ111" s="84"/>
      <c r="AK111" s="84"/>
      <c r="AL111" s="84"/>
      <c r="AM111" s="84">
        <f>COUNTIF(M24:M42,"Э")+COUNTIF(M46:M50,"Э")+COUNTIF(M58:M69,"Э")+COUNTIF(M75:M81,"Э")+COUNTIF(M53:M55,"Э")+COUNTIF(M83:M88,"Э")+COUNTIF(M90:M94,"Э")+COUNTIF(M96:M99,"Э")+COUNTIF(M100:M100,"Э")</f>
        <v>3</v>
      </c>
      <c r="AN111" s="87"/>
      <c r="AO111" s="84"/>
      <c r="AP111" s="84"/>
      <c r="AQ111" s="84"/>
      <c r="AR111" s="84">
        <f>COUNTIF(N24:N42,"Э")+COUNTIF(N46:N50,"Э")+COUNTIF(N58:N69,"Э")+COUNTIF(N75:N81,"Э")+COUNTIF(N53:N55,"Э")+COUNTIF(N83:N88,"Э")+COUNTIF(N90:N94,"Э")+COUNTIF(N96:N99,"Э")+COUNTIF(N100:N100,"Э")</f>
        <v>2</v>
      </c>
      <c r="AS111" s="87"/>
      <c r="AT111" s="84"/>
      <c r="AU111" s="84"/>
      <c r="AV111" s="84"/>
      <c r="AW111" s="84">
        <f>COUNTIF(O24:O42,"Э")+COUNTIF(O46:O50,"Э")+COUNTIF(O58:O69,"Э")+COUNTIF(O75:O81,"Э")+COUNTIF(O53:O55,"Э")+COUNTIF(O83:O88,"Э")+COUNTIF(O90:O94,"Э")+COUNTIF(O96:O99,"Э")+COUNTIF(O100:O100,"Э")</f>
        <v>2</v>
      </c>
      <c r="AX111" s="87"/>
      <c r="AY111" s="84"/>
      <c r="AZ111" s="84"/>
      <c r="BA111" s="84"/>
      <c r="BB111" s="84">
        <f>COUNTIF(P24:P42,"Э")+COUNTIF(P46:P50,"Э")+COUNTIF(P58:P69,"Э")+COUNTIF(P75:P81,"Э")+COUNTIF(P53:P55,"Э")+COUNTIF(P83:P88,"Э")+COUNTIF(P90:P94,"Э")+COUNTIF(P96:P99,"Э")+COUNTIF(P100:P100,"Э")</f>
        <v>4</v>
      </c>
      <c r="BC111" s="87"/>
      <c r="BD111" s="84"/>
      <c r="BE111" s="84"/>
      <c r="BF111" s="84"/>
      <c r="BG111" s="84">
        <f>COUNTIF(Q24:Q42,"Э")+COUNTIF(Q46:Q50,"Э")+COUNTIF(Q58:Q69,"Э")+COUNTIF(Q75:Q81,"Э")+COUNTIF(Q53:Q55,"Э")+COUNTIF(Q83:Q88,"Э")+COUNTIF(Q90:Q94,"Э")+COUNTIF(Q96:Q99,"Э")+COUNTIF(Q100:Q100,"Э")</f>
        <v>3</v>
      </c>
      <c r="BH111" s="87"/>
      <c r="BI111" s="84"/>
      <c r="BJ111" s="84"/>
      <c r="BK111" s="84"/>
      <c r="BL111" s="84">
        <f>COUNTIF(R24:R42,"Э")+COUNTIF(R46:R50,"Э")+COUNTIF(R58:R69,"Э")+COUNTIF(R75:R81,"Э")+COUNTIF(R53:R55,"Э")+COUNTIF(R83:R88,"Э")+COUNTIF(R90:R94,"Э")+COUNTIF(R96:R99,"Э")+COUNTIF(R100:R100,"Э")</f>
        <v>3</v>
      </c>
      <c r="BM111" s="179"/>
      <c r="BN111" s="84"/>
      <c r="BO111" s="84"/>
      <c r="BP111" s="84"/>
      <c r="BQ111" s="180">
        <f t="shared" si="83"/>
        <v>21</v>
      </c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</row>
    <row r="112" spans="1:80" ht="12" customHeight="1" x14ac:dyDescent="0.2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S112" s="256"/>
      <c r="T112" s="256"/>
      <c r="U112" s="257"/>
      <c r="V112" s="249" t="s">
        <v>170</v>
      </c>
      <c r="W112" s="249"/>
      <c r="X112" s="249"/>
      <c r="Y112" s="249"/>
      <c r="Z112" s="249"/>
      <c r="AA112" s="249"/>
      <c r="AB112" s="249"/>
      <c r="AC112" s="84">
        <f>COUNTIF(K24:K42,"ДЗ")+COUNTIF(K46:K50,"ДЗ")+COUNTIF(K53:K55,"ДЗ")+COUNTIF(K58:K69,"ДЗ")+COUNTIF(K75:K81,"ДЗ")+COUNTIF(K83:K88,"ДЗ")+COUNTIF(K90:K94,"ДЗ")+COUNTIF(K96:K99,"ДЗ")+COUNTIF(K100:K100,"ДЗ")</f>
        <v>3</v>
      </c>
      <c r="AD112" s="87"/>
      <c r="AE112" s="84"/>
      <c r="AF112" s="84"/>
      <c r="AG112" s="84"/>
      <c r="AH112" s="84">
        <f>COUNTIF(L24:L42,"ДЗ")+COUNTIF(L46:L50,"ДЗ")+COUNTIF(L53:L55,"ДЗ")+COUNTIF(L58:L69,"ДЗ")+COUNTIF(L75:L81,"ДЗ")+COUNTIF(L83:L88,"ДЗ")+COUNTIF(L90:L94,"ДЗ")+COUNTIF(L96:L99,"ДЗ")+COUNTIF(L100:L100,"ДЗ")</f>
        <v>8</v>
      </c>
      <c r="AI112" s="87"/>
      <c r="AJ112" s="84"/>
      <c r="AK112" s="84"/>
      <c r="AL112" s="84"/>
      <c r="AM112" s="84">
        <f>COUNTIF(M24:M42,"ДЗ")+COUNTIF(M46:M50,"ДЗ")+COUNTIF(M53:M55,"ДЗ")+COUNTIF(M58:M69,"ДЗ")+COUNTIF(M75:M81,"ДЗ")+COUNTIF(M83:M88,"ДЗ")+COUNTIF(M90:M94,"ДЗ")+COUNTIF(M96:M99,"ДЗ")+COUNTIF(M100:M100,"ДЗ")</f>
        <v>4</v>
      </c>
      <c r="AN112" s="87"/>
      <c r="AO112" s="84"/>
      <c r="AP112" s="84"/>
      <c r="AQ112" s="84"/>
      <c r="AR112" s="84">
        <f>COUNTIF(N24:N42,"ДЗ")+COUNTIF(N46:N50,"ДЗ")+COUNTIF(N53:N55,"ДЗ")+COUNTIF(N58:N70,"ДЗ")+COUNTIF(N75:N81,"ДЗ")+COUNTIF(N83:N88,"ДЗ")+COUNTIF(N90:N94,"ДЗ")+COUNTIF(N96:N99,"ДЗ")+COUNTIF(N100:N100,"ДЗ")</f>
        <v>6</v>
      </c>
      <c r="AS112" s="87"/>
      <c r="AT112" s="84"/>
      <c r="AU112" s="84"/>
      <c r="AV112" s="84"/>
      <c r="AW112" s="84">
        <f>COUNTIF(O24:O42,"ДЗ")+COUNTIF(O46:O50,"ДЗ")+COUNTIF(O53:O55,"ДЗ")+COUNTIF(O58:O69,"ДЗ")+COUNTIF(O75:O81,"ДЗ")+COUNTIF(O83:O88,"ДЗ")+COUNTIF(O90:O94,"ДЗ")+COUNTIF(O96:O99,"ДЗ")+COUNTIF(O100:O100,"ДЗ")</f>
        <v>3</v>
      </c>
      <c r="AX112" s="87"/>
      <c r="AY112" s="84"/>
      <c r="AZ112" s="84"/>
      <c r="BA112" s="84"/>
      <c r="BB112" s="84">
        <f>COUNTIF(P24:P42,"ДЗ")+COUNTIF(P46:P50,"ДЗ")+COUNTIF(P53:P55,"ДЗ")+COUNTIF(P58:P69,"ДЗ")+COUNTIF(P75:P81,"ДЗ")+COUNTIF(P83:P88,"ДЗ")+COUNTIF(P90:P94,"ДЗ")+COUNTIF(P96:P99,"ДЗ")+COUNTIF(P100:P100,"ДЗ")</f>
        <v>7</v>
      </c>
      <c r="BC112" s="87"/>
      <c r="BD112" s="84"/>
      <c r="BE112" s="84"/>
      <c r="BF112" s="84"/>
      <c r="BG112" s="84">
        <f>COUNTIF(Q24:Q42,"ДЗ")+COUNTIF(Q46:Q50,"ДЗ")+COUNTIF(Q53:Q55,"ДЗ")+COUNTIF(Q58:Q69,"ДЗ")+COUNTIF(Q75:Q81,"ДЗ")+COUNTIF(Q83:Q88,"ДЗ")+COUNTIF(Q90:Q94,"ДЗ")+COUNTIF(Q96:Q99,"ДЗ")+COUNTIF(Q100:Q100,"ДЗ")</f>
        <v>4</v>
      </c>
      <c r="BH112" s="87"/>
      <c r="BI112" s="84"/>
      <c r="BJ112" s="84"/>
      <c r="BK112" s="84"/>
      <c r="BL112" s="84">
        <f>COUNTIF(R24:R42,"ДЗ")+COUNTIF(R46:R50,"ДЗ")+COUNTIF(R53:R55,"ДЗ")+COUNTIF(R58:R69,"ДЗ")+COUNTIF(R75:R81,"ДЗ")+COUNTIF(R83:R88,"ДЗ")+COUNTIF(R90:R94,"ДЗ")+COUNTIF(R96:R99,"ДЗ")+COUNTIF(R100:R100,"ДЗ")</f>
        <v>7</v>
      </c>
      <c r="BM112" s="179"/>
      <c r="BN112" s="84"/>
      <c r="BO112" s="84"/>
      <c r="BP112" s="84"/>
      <c r="BQ112" s="180">
        <f t="shared" si="83"/>
        <v>42</v>
      </c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</row>
    <row r="113" spans="1:80" ht="12" customHeight="1" x14ac:dyDescent="0.2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182"/>
      <c r="R113" s="182"/>
      <c r="S113" s="256"/>
      <c r="T113" s="256"/>
      <c r="U113" s="257"/>
      <c r="V113" s="250" t="s">
        <v>171</v>
      </c>
      <c r="W113" s="250"/>
      <c r="X113" s="250"/>
      <c r="Y113" s="250"/>
      <c r="Z113" s="250"/>
      <c r="AA113" s="250"/>
      <c r="AB113" s="250"/>
      <c r="AC113" s="84">
        <f>COUNTIF(K24:K42,"З")+COUNTIF(K46:K50,"З")+COUNTIF(K53:K55,"З")+COUNTIF(K58:K69,"З")+COUNTIF(K75:K81,"З")+COUNTIF(K83:K88,"З")+COUNTIF(K90:K94,"З")+COUNTIF(K96:K99,"З")+COUNTIF(K100:K100,"З")</f>
        <v>1</v>
      </c>
      <c r="AD113" s="87"/>
      <c r="AE113" s="84"/>
      <c r="AF113" s="84"/>
      <c r="AG113" s="84"/>
      <c r="AH113" s="84">
        <f>COUNTIF(L24:L42,"З")+COUNTIF(L46:L50,"З")+COUNTIF(L53:L55,"З")+COUNTIF(L58:L69,"З")+COUNTIF(L75:L81,"З")+COUNTIF(L83:L88,"З")+COUNTIF(L90:L94,"З")+COUNTIF(L96:L99,"З")+COUNTIF(L100:L100,"З")</f>
        <v>0</v>
      </c>
      <c r="AI113" s="87"/>
      <c r="AJ113" s="84"/>
      <c r="AK113" s="84"/>
      <c r="AL113" s="84"/>
      <c r="AM113" s="84">
        <f>COUNTIF(M24:M42,"З")+COUNTIF(M46:M50,"З")+COUNTIF(M53:M55,"З")+COUNTIF(M58:M69,"З")+COUNTIF(M75:M81,"З")+COUNTIF(M83:M88,"З")+COUNTIF(M90:M94,"З")+COUNTIF(M96:M99,"З")+COUNTIF(M100:M100,"З")</f>
        <v>1</v>
      </c>
      <c r="AN113" s="87"/>
      <c r="AO113" s="84"/>
      <c r="AP113" s="84"/>
      <c r="AQ113" s="84"/>
      <c r="AR113" s="84">
        <f>COUNTIF(N24:N42,"З")+COUNTIF(N46:N50,"З")+COUNTIF(N53:N55,"З")+COUNTIF(N58:N69,"З")+COUNTIF(N75:N81,"З")+COUNTIF(N83:N88,"З")+COUNTIF(N90:N94,"З")+COUNTIF(N96:N99,"З")+COUNTIF(N100:N100,"З")</f>
        <v>1</v>
      </c>
      <c r="AS113" s="87"/>
      <c r="AT113" s="84"/>
      <c r="AU113" s="84"/>
      <c r="AV113" s="84"/>
      <c r="AW113" s="84">
        <f>COUNTIF(O24:O42,"З")+COUNTIF(O46:O50,"З")+COUNTIF(O53:O55,"З")+COUNTIF(O58:O69,"З")+COUNTIF(O75:O81,"З")+COUNTIF(O83:O88,"З")+COUNTIF(O90:O94,"З")+COUNTIF(O96:O99,"З")+COUNTIF(O100:O100,"З")</f>
        <v>1</v>
      </c>
      <c r="AX113" s="87"/>
      <c r="AY113" s="84"/>
      <c r="AZ113" s="84"/>
      <c r="BA113" s="84"/>
      <c r="BB113" s="84">
        <f>COUNTIF(P24:P42,"З")+COUNTIF(P46:P50,"З")+COUNTIF(P53:P55,"З")+COUNTIF(P58:P69,"З")+COUNTIF(P75:P81,"З")+COUNTIF(P83:P88,"З")+COUNTIF(P90:P94,"З")+COUNTIF(P96:P99,"З")+COUNTIF(P100:P100,"З")</f>
        <v>1</v>
      </c>
      <c r="BC113" s="87"/>
      <c r="BD113" s="84"/>
      <c r="BE113" s="84"/>
      <c r="BF113" s="84"/>
      <c r="BG113" s="84">
        <f>COUNTIF(Q24:Q42,"З")+COUNTIF(Q46:Q50,"З")+COUNTIF(Q53:Q55,"З")+COUNTIF(Q58:Q69,"З")+COUNTIF(Q75:Q81,"З")+COUNTIF(Q83:Q88,"З")+COUNTIF(Q90:Q94,"З")+COUNTIF(Q96:Q99,"З")+COUNTIF(Q100:Q100,"З")</f>
        <v>1</v>
      </c>
      <c r="BH113" s="87"/>
      <c r="BI113" s="84"/>
      <c r="BJ113" s="84"/>
      <c r="BK113" s="84"/>
      <c r="BL113" s="84">
        <f>COUNTIF(R24:R42,"З")+COUNTIF(R46:R50,"З")+COUNTIF(R53:R55,"З")+COUNTIF(R58:R69,"З")+COUNTIF(R75:R81,"З")+COUNTIF(R83:R88,"З")+COUNTIF(R90:R94,"З")+COUNTIF(R96:R99,"З")+COUNTIF(R100:R100,"З")</f>
        <v>0</v>
      </c>
      <c r="BM113" s="179"/>
      <c r="BN113" s="84"/>
      <c r="BO113" s="84"/>
      <c r="BP113" s="84"/>
      <c r="BQ113" s="180">
        <f t="shared" si="83"/>
        <v>6</v>
      </c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</row>
    <row r="114" spans="1:80" ht="12" customHeight="1" x14ac:dyDescent="0.2">
      <c r="S114" s="183"/>
      <c r="T114" s="183"/>
      <c r="U114" s="184"/>
      <c r="V114" s="169" t="s">
        <v>172</v>
      </c>
      <c r="W114" s="169"/>
      <c r="X114" s="169"/>
      <c r="Y114" s="169"/>
      <c r="Z114" s="169"/>
      <c r="AA114" s="169"/>
      <c r="AB114" s="169"/>
      <c r="AC114" s="169"/>
      <c r="AD114" s="185"/>
      <c r="AE114" s="169"/>
      <c r="AF114" s="169"/>
      <c r="AG114" s="169"/>
      <c r="AH114" s="169"/>
      <c r="AI114" s="185"/>
      <c r="AJ114" s="169"/>
      <c r="AK114" s="169"/>
      <c r="AL114" s="169"/>
      <c r="AM114" s="186"/>
      <c r="AN114" s="185"/>
      <c r="AO114" s="169"/>
      <c r="AP114" s="169"/>
      <c r="AQ114" s="169"/>
      <c r="AS114" s="185"/>
      <c r="AT114" s="169"/>
      <c r="AU114" s="169"/>
      <c r="AV114" s="169"/>
      <c r="AX114" s="185"/>
      <c r="AY114" s="169"/>
      <c r="AZ114" s="169"/>
      <c r="BA114" s="169"/>
      <c r="BC114" s="185"/>
      <c r="BD114" s="169"/>
      <c r="BE114" s="169"/>
      <c r="BF114" s="169"/>
      <c r="BH114" s="185"/>
      <c r="BI114" s="169"/>
      <c r="BJ114" s="169"/>
      <c r="BK114" s="169"/>
      <c r="BM114" s="185"/>
      <c r="BN114" s="169"/>
      <c r="BO114" s="169"/>
      <c r="BP114" s="169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</row>
    <row r="115" spans="1:80" ht="12" customHeight="1" x14ac:dyDescent="0.2">
      <c r="S115" s="183"/>
      <c r="T115" s="183"/>
      <c r="U115" s="184"/>
      <c r="AM115" s="187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</row>
    <row r="116" spans="1:80" ht="12" customHeight="1" x14ac:dyDescent="0.2">
      <c r="S116" s="183"/>
      <c r="T116" s="183"/>
      <c r="U116" s="184"/>
      <c r="AM116" s="187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</row>
    <row r="117" spans="1:80" s="156" customFormat="1" ht="22.5" hidden="1" customHeight="1" x14ac:dyDescent="0.2">
      <c r="A117" s="251" t="s">
        <v>173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188"/>
      <c r="AE117" s="189"/>
      <c r="AF117" s="189"/>
      <c r="AG117" s="189"/>
      <c r="AH117" s="190"/>
      <c r="AI117" s="188"/>
      <c r="AJ117" s="189"/>
      <c r="AK117" s="189"/>
      <c r="AL117" s="189"/>
      <c r="AM117" s="191"/>
      <c r="AN117" s="188"/>
      <c r="AO117" s="189"/>
      <c r="AP117" s="189"/>
      <c r="AQ117" s="189"/>
      <c r="AR117" s="190"/>
      <c r="AS117" s="188"/>
      <c r="AT117" s="189"/>
      <c r="AU117" s="189"/>
      <c r="AV117" s="189"/>
      <c r="AW117" s="190"/>
      <c r="AX117" s="188"/>
      <c r="AY117" s="189"/>
      <c r="AZ117" s="189"/>
      <c r="BA117" s="189"/>
      <c r="BB117" s="190"/>
      <c r="BC117" s="188"/>
      <c r="BD117" s="189"/>
      <c r="BE117" s="189"/>
      <c r="BF117" s="189"/>
      <c r="BG117" s="190"/>
      <c r="BH117" s="188"/>
      <c r="BI117" s="189"/>
      <c r="BJ117" s="189"/>
      <c r="BK117" s="189"/>
      <c r="BL117" s="190"/>
      <c r="BM117" s="188"/>
      <c r="BN117" s="189"/>
      <c r="BO117" s="189"/>
      <c r="BP117" s="189"/>
    </row>
    <row r="118" spans="1:80" s="156" customFormat="1" ht="12" hidden="1" customHeight="1" x14ac:dyDescent="0.2">
      <c r="A118" s="26"/>
      <c r="B118" s="192"/>
      <c r="K118" s="190"/>
      <c r="L118" s="190"/>
      <c r="M118" s="190"/>
      <c r="N118" s="190"/>
      <c r="O118" s="190"/>
      <c r="P118" s="190"/>
      <c r="Q118" s="193"/>
      <c r="R118" s="193"/>
      <c r="S118" s="194"/>
      <c r="T118" s="194"/>
      <c r="U118" s="195"/>
      <c r="V118" s="190"/>
      <c r="W118" s="190"/>
      <c r="X118" s="190"/>
      <c r="Y118" s="190"/>
      <c r="Z118" s="190"/>
      <c r="AA118" s="190"/>
      <c r="AB118" s="190"/>
      <c r="AC118" s="190"/>
      <c r="AD118" s="196"/>
      <c r="AE118" s="190"/>
      <c r="AF118" s="190"/>
      <c r="AG118" s="190"/>
      <c r="AH118" s="190"/>
      <c r="AI118" s="196"/>
      <c r="AJ118" s="190"/>
      <c r="AK118" s="190"/>
      <c r="AL118" s="190"/>
      <c r="AM118" s="191"/>
      <c r="AN118" s="196"/>
      <c r="AO118" s="190"/>
      <c r="AP118" s="190"/>
      <c r="AQ118" s="190"/>
      <c r="AR118" s="190"/>
      <c r="AS118" s="196"/>
      <c r="AT118" s="190"/>
      <c r="AU118" s="190"/>
      <c r="AV118" s="190"/>
      <c r="AW118" s="190"/>
      <c r="AX118" s="196"/>
      <c r="AY118" s="190"/>
      <c r="AZ118" s="190"/>
      <c r="BA118" s="190"/>
      <c r="BB118" s="190"/>
      <c r="BC118" s="196"/>
      <c r="BD118" s="190"/>
      <c r="BE118" s="190"/>
      <c r="BF118" s="190"/>
      <c r="BG118" s="190"/>
      <c r="BH118" s="196"/>
      <c r="BI118" s="190"/>
      <c r="BJ118" s="190"/>
      <c r="BK118" s="190"/>
      <c r="BL118" s="190"/>
      <c r="BM118" s="196"/>
      <c r="BN118" s="190"/>
      <c r="BO118" s="190"/>
      <c r="BP118" s="190"/>
    </row>
    <row r="119" spans="1:80" s="156" customFormat="1" ht="12" hidden="1" customHeight="1" x14ac:dyDescent="0.2">
      <c r="A119" s="197" t="s">
        <v>174</v>
      </c>
      <c r="B119" s="246" t="s">
        <v>175</v>
      </c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198"/>
      <c r="AE119" s="199"/>
      <c r="AF119" s="199"/>
      <c r="AG119" s="199"/>
      <c r="AH119" s="190"/>
      <c r="AI119" s="198"/>
      <c r="AJ119" s="199"/>
      <c r="AK119" s="199"/>
      <c r="AL119" s="199"/>
      <c r="AM119" s="191"/>
      <c r="AN119" s="198"/>
      <c r="AO119" s="199"/>
      <c r="AP119" s="199"/>
      <c r="AQ119" s="199"/>
      <c r="AR119" s="190"/>
      <c r="AS119" s="198"/>
      <c r="AT119" s="199"/>
      <c r="AU119" s="199"/>
      <c r="AV119" s="199"/>
      <c r="AW119" s="190"/>
      <c r="AX119" s="198"/>
      <c r="AY119" s="199"/>
      <c r="AZ119" s="199"/>
      <c r="BA119" s="199"/>
      <c r="BB119" s="190"/>
      <c r="BC119" s="198"/>
      <c r="BD119" s="199"/>
      <c r="BE119" s="199"/>
      <c r="BF119" s="199"/>
      <c r="BG119" s="190"/>
      <c r="BH119" s="198"/>
      <c r="BI119" s="199"/>
      <c r="BJ119" s="199"/>
      <c r="BK119" s="199"/>
      <c r="BL119" s="190"/>
      <c r="BM119" s="198"/>
      <c r="BN119" s="199"/>
      <c r="BO119" s="199"/>
      <c r="BP119" s="199"/>
    </row>
    <row r="120" spans="1:80" s="156" customFormat="1" ht="12.75" hidden="1" customHeight="1" x14ac:dyDescent="0.2">
      <c r="A120" s="200"/>
      <c r="B120" s="246" t="s">
        <v>176</v>
      </c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198"/>
      <c r="AE120" s="199"/>
      <c r="AF120" s="199"/>
      <c r="AG120" s="199"/>
      <c r="AH120" s="190"/>
      <c r="AI120" s="198"/>
      <c r="AJ120" s="199"/>
      <c r="AK120" s="199"/>
      <c r="AL120" s="199"/>
      <c r="AM120" s="191"/>
      <c r="AN120" s="198"/>
      <c r="AO120" s="199"/>
      <c r="AP120" s="199"/>
      <c r="AQ120" s="199"/>
      <c r="AR120" s="190"/>
      <c r="AS120" s="198"/>
      <c r="AT120" s="199"/>
      <c r="AU120" s="199"/>
      <c r="AV120" s="199"/>
      <c r="AW120" s="190"/>
      <c r="AX120" s="198"/>
      <c r="AY120" s="199"/>
      <c r="AZ120" s="199"/>
      <c r="BA120" s="199"/>
      <c r="BB120" s="190"/>
      <c r="BC120" s="198"/>
      <c r="BD120" s="199"/>
      <c r="BE120" s="199"/>
      <c r="BF120" s="199"/>
      <c r="BG120" s="190"/>
      <c r="BH120" s="198"/>
      <c r="BI120" s="199"/>
      <c r="BJ120" s="199"/>
      <c r="BK120" s="199"/>
      <c r="BL120" s="190"/>
      <c r="BM120" s="198"/>
      <c r="BN120" s="199"/>
      <c r="BO120" s="199"/>
      <c r="BP120" s="199"/>
    </row>
    <row r="121" spans="1:80" s="156" customFormat="1" ht="12.75" hidden="1" customHeight="1" x14ac:dyDescent="0.2">
      <c r="A121" s="200">
        <v>1</v>
      </c>
      <c r="B121" s="244" t="s">
        <v>177</v>
      </c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01"/>
      <c r="AE121" s="202"/>
      <c r="AF121" s="202"/>
      <c r="AG121" s="202"/>
      <c r="AH121" s="190"/>
      <c r="AI121" s="201"/>
      <c r="AJ121" s="202"/>
      <c r="AK121" s="202"/>
      <c r="AL121" s="202"/>
      <c r="AM121" s="191"/>
      <c r="AN121" s="201"/>
      <c r="AO121" s="202"/>
      <c r="AP121" s="202"/>
      <c r="AQ121" s="202"/>
      <c r="AR121" s="190"/>
      <c r="AS121" s="201"/>
      <c r="AT121" s="202"/>
      <c r="AU121" s="202"/>
      <c r="AV121" s="202"/>
      <c r="AW121" s="190"/>
      <c r="AX121" s="201"/>
      <c r="AY121" s="202"/>
      <c r="AZ121" s="202"/>
      <c r="BA121" s="202"/>
      <c r="BB121" s="190"/>
      <c r="BC121" s="201"/>
      <c r="BD121" s="202"/>
      <c r="BE121" s="202"/>
      <c r="BF121" s="202"/>
      <c r="BG121" s="190"/>
      <c r="BH121" s="201"/>
      <c r="BI121" s="202"/>
      <c r="BJ121" s="202"/>
      <c r="BK121" s="202"/>
      <c r="BL121" s="190"/>
      <c r="BM121" s="201"/>
      <c r="BN121" s="202"/>
      <c r="BO121" s="202"/>
      <c r="BP121" s="202"/>
    </row>
    <row r="122" spans="1:80" s="156" customFormat="1" ht="12.75" hidden="1" customHeight="1" x14ac:dyDescent="0.2">
      <c r="A122" s="200">
        <v>2</v>
      </c>
      <c r="B122" s="244" t="s">
        <v>178</v>
      </c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01"/>
      <c r="AE122" s="202"/>
      <c r="AF122" s="202"/>
      <c r="AG122" s="202"/>
      <c r="AH122" s="190"/>
      <c r="AI122" s="201"/>
      <c r="AJ122" s="202"/>
      <c r="AK122" s="202"/>
      <c r="AL122" s="202"/>
      <c r="AM122" s="191"/>
      <c r="AN122" s="201"/>
      <c r="AO122" s="202"/>
      <c r="AP122" s="202"/>
      <c r="AQ122" s="202"/>
      <c r="AR122" s="190"/>
      <c r="AS122" s="201"/>
      <c r="AT122" s="202"/>
      <c r="AU122" s="202"/>
      <c r="AV122" s="202"/>
      <c r="AW122" s="190"/>
      <c r="AX122" s="201"/>
      <c r="AY122" s="202"/>
      <c r="AZ122" s="202"/>
      <c r="BA122" s="202"/>
      <c r="BB122" s="190"/>
      <c r="BC122" s="201"/>
      <c r="BD122" s="202"/>
      <c r="BE122" s="202"/>
      <c r="BF122" s="202"/>
      <c r="BG122" s="190"/>
      <c r="BH122" s="201"/>
      <c r="BI122" s="202"/>
      <c r="BJ122" s="202"/>
      <c r="BK122" s="202"/>
      <c r="BL122" s="190"/>
      <c r="BM122" s="201"/>
      <c r="BN122" s="202"/>
      <c r="BO122" s="202"/>
      <c r="BP122" s="202"/>
    </row>
    <row r="123" spans="1:80" s="156" customFormat="1" ht="12.75" hidden="1" customHeight="1" x14ac:dyDescent="0.2">
      <c r="A123" s="200">
        <v>3</v>
      </c>
      <c r="B123" s="244" t="s">
        <v>179</v>
      </c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01"/>
      <c r="AE123" s="202"/>
      <c r="AF123" s="202"/>
      <c r="AG123" s="202"/>
      <c r="AH123" s="190"/>
      <c r="AI123" s="201"/>
      <c r="AJ123" s="202"/>
      <c r="AK123" s="202"/>
      <c r="AL123" s="202"/>
      <c r="AM123" s="191"/>
      <c r="AN123" s="201"/>
      <c r="AO123" s="202"/>
      <c r="AP123" s="202"/>
      <c r="AQ123" s="202"/>
      <c r="AR123" s="190"/>
      <c r="AS123" s="201"/>
      <c r="AT123" s="202"/>
      <c r="AU123" s="202"/>
      <c r="AV123" s="202"/>
      <c r="AW123" s="190"/>
      <c r="AX123" s="201"/>
      <c r="AY123" s="202"/>
      <c r="AZ123" s="202"/>
      <c r="BA123" s="202"/>
      <c r="BB123" s="190"/>
      <c r="BC123" s="201"/>
      <c r="BD123" s="202"/>
      <c r="BE123" s="202"/>
      <c r="BF123" s="202"/>
      <c r="BG123" s="190"/>
      <c r="BH123" s="201"/>
      <c r="BI123" s="202"/>
      <c r="BJ123" s="202"/>
      <c r="BK123" s="202"/>
      <c r="BL123" s="190"/>
      <c r="BM123" s="201"/>
      <c r="BN123" s="202"/>
      <c r="BO123" s="202"/>
      <c r="BP123" s="202"/>
    </row>
    <row r="124" spans="1:80" s="156" customFormat="1" ht="12.75" hidden="1" customHeight="1" x14ac:dyDescent="0.2">
      <c r="A124" s="200">
        <v>4</v>
      </c>
      <c r="B124" s="244" t="s">
        <v>180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01"/>
      <c r="AE124" s="202"/>
      <c r="AF124" s="202"/>
      <c r="AG124" s="202"/>
      <c r="AH124" s="190"/>
      <c r="AI124" s="201"/>
      <c r="AJ124" s="202"/>
      <c r="AK124" s="202"/>
      <c r="AL124" s="202"/>
      <c r="AM124" s="191"/>
      <c r="AN124" s="201"/>
      <c r="AO124" s="202"/>
      <c r="AP124" s="202"/>
      <c r="AQ124" s="202"/>
      <c r="AR124" s="190"/>
      <c r="AS124" s="201"/>
      <c r="AT124" s="202"/>
      <c r="AU124" s="202"/>
      <c r="AV124" s="202"/>
      <c r="AW124" s="190"/>
      <c r="AX124" s="201"/>
      <c r="AY124" s="202"/>
      <c r="AZ124" s="202"/>
      <c r="BA124" s="202"/>
      <c r="BB124" s="190"/>
      <c r="BC124" s="201"/>
      <c r="BD124" s="202"/>
      <c r="BE124" s="202"/>
      <c r="BF124" s="202"/>
      <c r="BG124" s="190"/>
      <c r="BH124" s="201"/>
      <c r="BI124" s="202"/>
      <c r="BJ124" s="202"/>
      <c r="BK124" s="202"/>
      <c r="BL124" s="190"/>
      <c r="BM124" s="201"/>
      <c r="BN124" s="202"/>
      <c r="BO124" s="202"/>
      <c r="BP124" s="202"/>
    </row>
    <row r="125" spans="1:80" s="156" customFormat="1" ht="12.75" hidden="1" customHeight="1" x14ac:dyDescent="0.2">
      <c r="A125" s="200">
        <v>5</v>
      </c>
      <c r="B125" s="244" t="s">
        <v>181</v>
      </c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01"/>
      <c r="AE125" s="202"/>
      <c r="AF125" s="202"/>
      <c r="AG125" s="202"/>
      <c r="AH125" s="190"/>
      <c r="AI125" s="201"/>
      <c r="AJ125" s="202"/>
      <c r="AK125" s="202"/>
      <c r="AL125" s="202"/>
      <c r="AM125" s="191"/>
      <c r="AN125" s="201"/>
      <c r="AO125" s="202"/>
      <c r="AP125" s="202"/>
      <c r="AQ125" s="202"/>
      <c r="AR125" s="190"/>
      <c r="AS125" s="201"/>
      <c r="AT125" s="202"/>
      <c r="AU125" s="202"/>
      <c r="AV125" s="202"/>
      <c r="AW125" s="190"/>
      <c r="AX125" s="201"/>
      <c r="AY125" s="202"/>
      <c r="AZ125" s="202"/>
      <c r="BA125" s="202"/>
      <c r="BB125" s="190"/>
      <c r="BC125" s="201"/>
      <c r="BD125" s="202"/>
      <c r="BE125" s="202"/>
      <c r="BF125" s="202"/>
      <c r="BG125" s="190"/>
      <c r="BH125" s="201"/>
      <c r="BI125" s="202"/>
      <c r="BJ125" s="202"/>
      <c r="BK125" s="202"/>
      <c r="BL125" s="190"/>
      <c r="BM125" s="201"/>
      <c r="BN125" s="202"/>
      <c r="BO125" s="202"/>
      <c r="BP125" s="202"/>
    </row>
    <row r="126" spans="1:80" s="156" customFormat="1" ht="12.75" hidden="1" customHeight="1" x14ac:dyDescent="0.2">
      <c r="A126" s="200">
        <v>6</v>
      </c>
      <c r="B126" s="244" t="s">
        <v>182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01"/>
      <c r="AE126" s="202"/>
      <c r="AF126" s="202"/>
      <c r="AG126" s="202"/>
      <c r="AH126" s="190"/>
      <c r="AI126" s="201"/>
      <c r="AJ126" s="202"/>
      <c r="AK126" s="202"/>
      <c r="AL126" s="202"/>
      <c r="AM126" s="191"/>
      <c r="AN126" s="201"/>
      <c r="AO126" s="202"/>
      <c r="AP126" s="202"/>
      <c r="AQ126" s="202"/>
      <c r="AR126" s="190"/>
      <c r="AS126" s="201"/>
      <c r="AT126" s="202"/>
      <c r="AU126" s="202"/>
      <c r="AV126" s="202"/>
      <c r="AW126" s="190"/>
      <c r="AX126" s="201"/>
      <c r="AY126" s="202"/>
      <c r="AZ126" s="202"/>
      <c r="BA126" s="202"/>
      <c r="BB126" s="190"/>
      <c r="BC126" s="201"/>
      <c r="BD126" s="202"/>
      <c r="BE126" s="202"/>
      <c r="BF126" s="202"/>
      <c r="BG126" s="190"/>
      <c r="BH126" s="201"/>
      <c r="BI126" s="202"/>
      <c r="BJ126" s="202"/>
      <c r="BK126" s="202"/>
      <c r="BL126" s="190"/>
      <c r="BM126" s="201"/>
      <c r="BN126" s="202"/>
      <c r="BO126" s="202"/>
      <c r="BP126" s="202"/>
    </row>
    <row r="127" spans="1:80" s="156" customFormat="1" ht="11.25" hidden="1" x14ac:dyDescent="0.2">
      <c r="A127" s="200">
        <v>7</v>
      </c>
      <c r="B127" s="247" t="s">
        <v>183</v>
      </c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03"/>
      <c r="AE127" s="204"/>
      <c r="AF127" s="204"/>
      <c r="AG127" s="204"/>
      <c r="AH127" s="190"/>
      <c r="AI127" s="203"/>
      <c r="AJ127" s="204"/>
      <c r="AK127" s="204"/>
      <c r="AL127" s="204"/>
      <c r="AM127" s="191"/>
      <c r="AN127" s="203"/>
      <c r="AO127" s="204"/>
      <c r="AP127" s="204"/>
      <c r="AQ127" s="204"/>
      <c r="AR127" s="190"/>
      <c r="AS127" s="203"/>
      <c r="AT127" s="204"/>
      <c r="AU127" s="204"/>
      <c r="AV127" s="204"/>
      <c r="AW127" s="190"/>
      <c r="AX127" s="203"/>
      <c r="AY127" s="204"/>
      <c r="AZ127" s="204"/>
      <c r="BA127" s="204"/>
      <c r="BB127" s="190"/>
      <c r="BC127" s="203"/>
      <c r="BD127" s="204"/>
      <c r="BE127" s="204"/>
      <c r="BF127" s="204"/>
      <c r="BG127" s="190"/>
      <c r="BH127" s="203"/>
      <c r="BI127" s="204"/>
      <c r="BJ127" s="204"/>
      <c r="BK127" s="204"/>
      <c r="BL127" s="190"/>
      <c r="BM127" s="203"/>
      <c r="BN127" s="204"/>
      <c r="BO127" s="204"/>
      <c r="BP127" s="204"/>
    </row>
    <row r="128" spans="1:80" s="156" customFormat="1" ht="12.75" hidden="1" customHeight="1" x14ac:dyDescent="0.2">
      <c r="A128" s="200">
        <v>8</v>
      </c>
      <c r="B128" s="244" t="s">
        <v>184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01"/>
      <c r="AE128" s="202"/>
      <c r="AF128" s="202"/>
      <c r="AG128" s="202"/>
      <c r="AH128" s="190"/>
      <c r="AI128" s="201"/>
      <c r="AJ128" s="202"/>
      <c r="AK128" s="202"/>
      <c r="AL128" s="202"/>
      <c r="AM128" s="191"/>
      <c r="AN128" s="201"/>
      <c r="AO128" s="202"/>
      <c r="AP128" s="202"/>
      <c r="AQ128" s="202"/>
      <c r="AR128" s="190"/>
      <c r="AS128" s="201"/>
      <c r="AT128" s="202"/>
      <c r="AU128" s="202"/>
      <c r="AV128" s="202"/>
      <c r="AW128" s="190"/>
      <c r="AX128" s="201"/>
      <c r="AY128" s="202"/>
      <c r="AZ128" s="202"/>
      <c r="BA128" s="202"/>
      <c r="BB128" s="190"/>
      <c r="BC128" s="201"/>
      <c r="BD128" s="202"/>
      <c r="BE128" s="202"/>
      <c r="BF128" s="202"/>
      <c r="BG128" s="190"/>
      <c r="BH128" s="201"/>
      <c r="BI128" s="202"/>
      <c r="BJ128" s="202"/>
      <c r="BK128" s="202"/>
      <c r="BL128" s="190"/>
      <c r="BM128" s="201"/>
      <c r="BN128" s="202"/>
      <c r="BO128" s="202"/>
      <c r="BP128" s="202"/>
    </row>
    <row r="129" spans="1:80" s="156" customFormat="1" ht="12.75" hidden="1" customHeight="1" x14ac:dyDescent="0.2">
      <c r="A129" s="200">
        <v>9</v>
      </c>
      <c r="B129" s="245" t="s">
        <v>185</v>
      </c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05"/>
      <c r="AE129" s="206"/>
      <c r="AF129" s="206"/>
      <c r="AG129" s="206"/>
      <c r="AH129" s="190"/>
      <c r="AI129" s="205"/>
      <c r="AJ129" s="206"/>
      <c r="AK129" s="206"/>
      <c r="AL129" s="206"/>
      <c r="AM129" s="191"/>
      <c r="AN129" s="205"/>
      <c r="AO129" s="206"/>
      <c r="AP129" s="206"/>
      <c r="AQ129" s="206"/>
      <c r="AR129" s="190"/>
      <c r="AS129" s="205"/>
      <c r="AT129" s="206"/>
      <c r="AU129" s="206"/>
      <c r="AV129" s="206"/>
      <c r="AW129" s="190"/>
      <c r="AX129" s="205"/>
      <c r="AY129" s="206"/>
      <c r="AZ129" s="206"/>
      <c r="BA129" s="206"/>
      <c r="BB129" s="190"/>
      <c r="BC129" s="205"/>
      <c r="BD129" s="206"/>
      <c r="BE129" s="206"/>
      <c r="BF129" s="206"/>
      <c r="BG129" s="190"/>
      <c r="BH129" s="205"/>
      <c r="BI129" s="206"/>
      <c r="BJ129" s="206"/>
      <c r="BK129" s="206"/>
      <c r="BL129" s="190"/>
      <c r="BM129" s="205"/>
      <c r="BN129" s="206"/>
      <c r="BO129" s="206"/>
      <c r="BP129" s="206"/>
    </row>
    <row r="130" spans="1:80" s="156" customFormat="1" ht="12.75" hidden="1" customHeight="1" x14ac:dyDescent="0.2">
      <c r="A130" s="200">
        <v>10</v>
      </c>
      <c r="B130" s="244" t="s">
        <v>186</v>
      </c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01"/>
      <c r="AE130" s="202"/>
      <c r="AF130" s="202"/>
      <c r="AG130" s="202"/>
      <c r="AH130" s="190"/>
      <c r="AI130" s="201"/>
      <c r="AJ130" s="202"/>
      <c r="AK130" s="202"/>
      <c r="AL130" s="202"/>
      <c r="AM130" s="191"/>
      <c r="AN130" s="201"/>
      <c r="AO130" s="202"/>
      <c r="AP130" s="202"/>
      <c r="AQ130" s="202"/>
      <c r="AR130" s="190"/>
      <c r="AS130" s="201"/>
      <c r="AT130" s="202"/>
      <c r="AU130" s="202"/>
      <c r="AV130" s="202"/>
      <c r="AW130" s="190"/>
      <c r="AX130" s="201"/>
      <c r="AY130" s="202"/>
      <c r="AZ130" s="202"/>
      <c r="BA130" s="202"/>
      <c r="BB130" s="190"/>
      <c r="BC130" s="201"/>
      <c r="BD130" s="202"/>
      <c r="BE130" s="202"/>
      <c r="BF130" s="202"/>
      <c r="BG130" s="190"/>
      <c r="BH130" s="201"/>
      <c r="BI130" s="202"/>
      <c r="BJ130" s="202"/>
      <c r="BK130" s="202"/>
      <c r="BL130" s="190"/>
      <c r="BM130" s="201"/>
      <c r="BN130" s="202"/>
      <c r="BO130" s="202"/>
      <c r="BP130" s="202"/>
    </row>
    <row r="131" spans="1:80" s="156" customFormat="1" ht="12.75" hidden="1" customHeight="1" x14ac:dyDescent="0.2">
      <c r="A131" s="200">
        <v>11</v>
      </c>
      <c r="B131" s="244" t="s">
        <v>187</v>
      </c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01"/>
      <c r="AE131" s="202"/>
      <c r="AF131" s="202"/>
      <c r="AG131" s="202"/>
      <c r="AH131" s="190"/>
      <c r="AI131" s="201"/>
      <c r="AJ131" s="202"/>
      <c r="AK131" s="202"/>
      <c r="AL131" s="202"/>
      <c r="AM131" s="191"/>
      <c r="AN131" s="201"/>
      <c r="AO131" s="202"/>
      <c r="AP131" s="202"/>
      <c r="AQ131" s="202"/>
      <c r="AR131" s="190"/>
      <c r="AS131" s="201"/>
      <c r="AT131" s="202"/>
      <c r="AU131" s="202"/>
      <c r="AV131" s="202"/>
      <c r="AW131" s="190"/>
      <c r="AX131" s="201"/>
      <c r="AY131" s="202"/>
      <c r="AZ131" s="202"/>
      <c r="BA131" s="202"/>
      <c r="BB131" s="190"/>
      <c r="BC131" s="201"/>
      <c r="BD131" s="202"/>
      <c r="BE131" s="202"/>
      <c r="BF131" s="202"/>
      <c r="BG131" s="190"/>
      <c r="BH131" s="201"/>
      <c r="BI131" s="202"/>
      <c r="BJ131" s="202"/>
      <c r="BK131" s="202"/>
      <c r="BL131" s="190"/>
      <c r="BM131" s="201"/>
      <c r="BN131" s="202"/>
      <c r="BO131" s="202"/>
      <c r="BP131" s="202"/>
    </row>
    <row r="132" spans="1:80" s="156" customFormat="1" ht="12.75" hidden="1" customHeight="1" x14ac:dyDescent="0.2">
      <c r="A132" s="200">
        <v>12</v>
      </c>
      <c r="B132" s="244" t="s">
        <v>188</v>
      </c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01"/>
      <c r="AE132" s="202"/>
      <c r="AF132" s="202"/>
      <c r="AG132" s="202"/>
      <c r="AH132" s="190"/>
      <c r="AI132" s="201"/>
      <c r="AJ132" s="202"/>
      <c r="AK132" s="202"/>
      <c r="AL132" s="202"/>
      <c r="AM132" s="191"/>
      <c r="AN132" s="201"/>
      <c r="AO132" s="202"/>
      <c r="AP132" s="202"/>
      <c r="AQ132" s="202"/>
      <c r="AR132" s="190"/>
      <c r="AS132" s="201"/>
      <c r="AT132" s="202"/>
      <c r="AU132" s="202"/>
      <c r="AV132" s="202"/>
      <c r="AW132" s="190"/>
      <c r="AX132" s="201"/>
      <c r="AY132" s="202"/>
      <c r="AZ132" s="202"/>
      <c r="BA132" s="202"/>
      <c r="BB132" s="190"/>
      <c r="BC132" s="201"/>
      <c r="BD132" s="202"/>
      <c r="BE132" s="202"/>
      <c r="BF132" s="202"/>
      <c r="BG132" s="190"/>
      <c r="BH132" s="201"/>
      <c r="BI132" s="202"/>
      <c r="BJ132" s="202"/>
      <c r="BK132" s="202"/>
      <c r="BL132" s="190"/>
      <c r="BM132" s="201"/>
      <c r="BN132" s="202"/>
      <c r="BO132" s="202"/>
      <c r="BP132" s="202"/>
    </row>
    <row r="133" spans="1:80" s="156" customFormat="1" ht="12.75" hidden="1" customHeight="1" x14ac:dyDescent="0.2">
      <c r="A133" s="200">
        <v>13</v>
      </c>
      <c r="B133" s="245" t="s">
        <v>189</v>
      </c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05"/>
      <c r="AE133" s="206"/>
      <c r="AF133" s="206"/>
      <c r="AG133" s="206"/>
      <c r="AH133" s="190"/>
      <c r="AI133" s="205"/>
      <c r="AJ133" s="206"/>
      <c r="AK133" s="206"/>
      <c r="AL133" s="206"/>
      <c r="AM133" s="191"/>
      <c r="AN133" s="205"/>
      <c r="AO133" s="206"/>
      <c r="AP133" s="206"/>
      <c r="AQ133" s="206"/>
      <c r="AR133" s="190"/>
      <c r="AS133" s="205"/>
      <c r="AT133" s="206"/>
      <c r="AU133" s="206"/>
      <c r="AV133" s="206"/>
      <c r="AW133" s="190"/>
      <c r="AX133" s="205"/>
      <c r="AY133" s="206"/>
      <c r="AZ133" s="206"/>
      <c r="BA133" s="206"/>
      <c r="BB133" s="190"/>
      <c r="BC133" s="205"/>
      <c r="BD133" s="206"/>
      <c r="BE133" s="206"/>
      <c r="BF133" s="206"/>
      <c r="BG133" s="190"/>
      <c r="BH133" s="205"/>
      <c r="BI133" s="206"/>
      <c r="BJ133" s="206"/>
      <c r="BK133" s="206"/>
      <c r="BL133" s="190"/>
      <c r="BM133" s="205"/>
      <c r="BN133" s="206"/>
      <c r="BO133" s="206"/>
      <c r="BP133" s="206"/>
    </row>
    <row r="134" spans="1:80" s="156" customFormat="1" ht="12.75" hidden="1" customHeight="1" x14ac:dyDescent="0.2">
      <c r="A134" s="200"/>
      <c r="B134" s="246" t="s">
        <v>190</v>
      </c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198"/>
      <c r="AE134" s="199"/>
      <c r="AF134" s="199"/>
      <c r="AG134" s="199"/>
      <c r="AH134" s="190"/>
      <c r="AI134" s="198"/>
      <c r="AJ134" s="199"/>
      <c r="AK134" s="199"/>
      <c r="AL134" s="199"/>
      <c r="AM134" s="191"/>
      <c r="AN134" s="198"/>
      <c r="AO134" s="199"/>
      <c r="AP134" s="199"/>
      <c r="AQ134" s="199"/>
      <c r="AR134" s="190"/>
      <c r="AS134" s="198"/>
      <c r="AT134" s="199"/>
      <c r="AU134" s="199"/>
      <c r="AV134" s="199"/>
      <c r="AW134" s="190"/>
      <c r="AX134" s="198"/>
      <c r="AY134" s="199"/>
      <c r="AZ134" s="199"/>
      <c r="BA134" s="199"/>
      <c r="BB134" s="190"/>
      <c r="BC134" s="198"/>
      <c r="BD134" s="199"/>
      <c r="BE134" s="199"/>
      <c r="BF134" s="199"/>
      <c r="BG134" s="190"/>
      <c r="BH134" s="198"/>
      <c r="BI134" s="199"/>
      <c r="BJ134" s="199"/>
      <c r="BK134" s="199"/>
      <c r="BL134" s="190"/>
      <c r="BM134" s="198"/>
      <c r="BN134" s="199"/>
      <c r="BO134" s="199"/>
      <c r="BP134" s="199"/>
    </row>
    <row r="135" spans="1:80" s="156" customFormat="1" ht="12.75" hidden="1" customHeight="1" x14ac:dyDescent="0.2">
      <c r="A135" s="200">
        <v>1</v>
      </c>
      <c r="B135" s="244" t="s">
        <v>191</v>
      </c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01"/>
      <c r="AE135" s="202"/>
      <c r="AF135" s="202"/>
      <c r="AG135" s="202"/>
      <c r="AH135" s="190"/>
      <c r="AI135" s="201"/>
      <c r="AJ135" s="202"/>
      <c r="AK135" s="202"/>
      <c r="AL135" s="202"/>
      <c r="AM135" s="191"/>
      <c r="AN135" s="201"/>
      <c r="AO135" s="202"/>
      <c r="AP135" s="202"/>
      <c r="AQ135" s="202"/>
      <c r="AR135" s="190"/>
      <c r="AS135" s="201"/>
      <c r="AT135" s="202"/>
      <c r="AU135" s="202"/>
      <c r="AV135" s="202"/>
      <c r="AW135" s="190"/>
      <c r="AX135" s="201"/>
      <c r="AY135" s="202"/>
      <c r="AZ135" s="202"/>
      <c r="BA135" s="202"/>
      <c r="BB135" s="190"/>
      <c r="BC135" s="201"/>
      <c r="BD135" s="202"/>
      <c r="BE135" s="202"/>
      <c r="BF135" s="202"/>
      <c r="BG135" s="190"/>
      <c r="BH135" s="201"/>
      <c r="BI135" s="202"/>
      <c r="BJ135" s="202"/>
      <c r="BK135" s="202"/>
      <c r="BL135" s="190"/>
      <c r="BM135" s="201"/>
      <c r="BN135" s="202"/>
      <c r="BO135" s="202"/>
      <c r="BP135" s="202"/>
    </row>
    <row r="136" spans="1:80" s="156" customFormat="1" ht="11.25" hidden="1" x14ac:dyDescent="0.2">
      <c r="A136" s="200">
        <v>2</v>
      </c>
      <c r="B136" s="247" t="s">
        <v>192</v>
      </c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03"/>
      <c r="AE136" s="204"/>
      <c r="AF136" s="204"/>
      <c r="AG136" s="204"/>
      <c r="AH136" s="190"/>
      <c r="AI136" s="203"/>
      <c r="AJ136" s="204"/>
      <c r="AK136" s="204"/>
      <c r="AL136" s="204"/>
      <c r="AM136" s="191"/>
      <c r="AN136" s="203"/>
      <c r="AO136" s="204"/>
      <c r="AP136" s="204"/>
      <c r="AQ136" s="204"/>
      <c r="AR136" s="190"/>
      <c r="AS136" s="203"/>
      <c r="AT136" s="204"/>
      <c r="AU136" s="204"/>
      <c r="AV136" s="204"/>
      <c r="AW136" s="190"/>
      <c r="AX136" s="203"/>
      <c r="AY136" s="204"/>
      <c r="AZ136" s="204"/>
      <c r="BA136" s="204"/>
      <c r="BB136" s="190"/>
      <c r="BC136" s="203"/>
      <c r="BD136" s="204"/>
      <c r="BE136" s="204"/>
      <c r="BF136" s="204"/>
      <c r="BG136" s="190"/>
      <c r="BH136" s="203"/>
      <c r="BI136" s="204"/>
      <c r="BJ136" s="204"/>
      <c r="BK136" s="204"/>
      <c r="BL136" s="190"/>
      <c r="BM136" s="203"/>
      <c r="BN136" s="204"/>
      <c r="BO136" s="204"/>
      <c r="BP136" s="204"/>
    </row>
    <row r="137" spans="1:80" s="156" customFormat="1" ht="12.75" hidden="1" customHeight="1" x14ac:dyDescent="0.2">
      <c r="A137" s="200">
        <v>3</v>
      </c>
      <c r="B137" s="244" t="s">
        <v>193</v>
      </c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01"/>
      <c r="AE137" s="202"/>
      <c r="AF137" s="202"/>
      <c r="AG137" s="202"/>
      <c r="AH137" s="190"/>
      <c r="AI137" s="201"/>
      <c r="AJ137" s="202"/>
      <c r="AK137" s="202"/>
      <c r="AL137" s="202"/>
      <c r="AM137" s="191"/>
      <c r="AN137" s="201"/>
      <c r="AO137" s="202"/>
      <c r="AP137" s="202"/>
      <c r="AQ137" s="202"/>
      <c r="AR137" s="190"/>
      <c r="AS137" s="201"/>
      <c r="AT137" s="202"/>
      <c r="AU137" s="202"/>
      <c r="AV137" s="202"/>
      <c r="AW137" s="190"/>
      <c r="AX137" s="201"/>
      <c r="AY137" s="202"/>
      <c r="AZ137" s="202"/>
      <c r="BA137" s="202"/>
      <c r="BB137" s="190"/>
      <c r="BC137" s="201"/>
      <c r="BD137" s="202"/>
      <c r="BE137" s="202"/>
      <c r="BF137" s="202"/>
      <c r="BG137" s="190"/>
      <c r="BH137" s="201"/>
      <c r="BI137" s="202"/>
      <c r="BJ137" s="202"/>
      <c r="BK137" s="202"/>
      <c r="BL137" s="190"/>
      <c r="BM137" s="201"/>
      <c r="BN137" s="202"/>
      <c r="BO137" s="202"/>
      <c r="BP137" s="202"/>
    </row>
    <row r="138" spans="1:80" s="156" customFormat="1" ht="12.75" hidden="1" customHeight="1" x14ac:dyDescent="0.2">
      <c r="A138" s="200"/>
      <c r="B138" s="246" t="s">
        <v>194</v>
      </c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198"/>
      <c r="AE138" s="199"/>
      <c r="AF138" s="199"/>
      <c r="AG138" s="199"/>
      <c r="AH138" s="190"/>
      <c r="AI138" s="198"/>
      <c r="AJ138" s="199"/>
      <c r="AK138" s="199"/>
      <c r="AL138" s="199"/>
      <c r="AM138" s="191"/>
      <c r="AN138" s="198"/>
      <c r="AO138" s="199"/>
      <c r="AP138" s="199"/>
      <c r="AQ138" s="199"/>
      <c r="AR138" s="190"/>
      <c r="AS138" s="198"/>
      <c r="AT138" s="199"/>
      <c r="AU138" s="199"/>
      <c r="AV138" s="199"/>
      <c r="AW138" s="190"/>
      <c r="AX138" s="198"/>
      <c r="AY138" s="199"/>
      <c r="AZ138" s="199"/>
      <c r="BA138" s="199"/>
      <c r="BB138" s="190"/>
      <c r="BC138" s="198"/>
      <c r="BD138" s="199"/>
      <c r="BE138" s="199"/>
      <c r="BF138" s="199"/>
      <c r="BG138" s="190"/>
      <c r="BH138" s="198"/>
      <c r="BI138" s="199"/>
      <c r="BJ138" s="199"/>
      <c r="BK138" s="199"/>
      <c r="BL138" s="190"/>
      <c r="BM138" s="198"/>
      <c r="BN138" s="199"/>
      <c r="BO138" s="199"/>
      <c r="BP138" s="199"/>
    </row>
    <row r="139" spans="1:80" s="156" customFormat="1" ht="12.75" hidden="1" customHeight="1" x14ac:dyDescent="0.2">
      <c r="A139" s="200">
        <v>1</v>
      </c>
      <c r="B139" s="244" t="s">
        <v>195</v>
      </c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01"/>
      <c r="AE139" s="202"/>
      <c r="AF139" s="202"/>
      <c r="AG139" s="202"/>
      <c r="AH139" s="190"/>
      <c r="AI139" s="201"/>
      <c r="AJ139" s="202"/>
      <c r="AK139" s="202"/>
      <c r="AL139" s="202"/>
      <c r="AM139" s="191"/>
      <c r="AN139" s="201"/>
      <c r="AO139" s="202"/>
      <c r="AP139" s="202"/>
      <c r="AQ139" s="202"/>
      <c r="AR139" s="190"/>
      <c r="AS139" s="201"/>
      <c r="AT139" s="202"/>
      <c r="AU139" s="202"/>
      <c r="AV139" s="202"/>
      <c r="AW139" s="190"/>
      <c r="AX139" s="201"/>
      <c r="AY139" s="202"/>
      <c r="AZ139" s="202"/>
      <c r="BA139" s="202"/>
      <c r="BB139" s="190"/>
      <c r="BC139" s="201"/>
      <c r="BD139" s="202"/>
      <c r="BE139" s="202"/>
      <c r="BF139" s="202"/>
      <c r="BG139" s="190"/>
      <c r="BH139" s="201"/>
      <c r="BI139" s="202"/>
      <c r="BJ139" s="202"/>
      <c r="BK139" s="202"/>
      <c r="BL139" s="190"/>
      <c r="BM139" s="201"/>
      <c r="BN139" s="202"/>
      <c r="BO139" s="202"/>
      <c r="BP139" s="20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</row>
    <row r="140" spans="1:80" s="156" customFormat="1" ht="12.75" hidden="1" customHeight="1" x14ac:dyDescent="0.2">
      <c r="A140" s="200">
        <v>2</v>
      </c>
      <c r="B140" s="244" t="s">
        <v>196</v>
      </c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01"/>
      <c r="AE140" s="202"/>
      <c r="AF140" s="202"/>
      <c r="AG140" s="202"/>
      <c r="AH140" s="190"/>
      <c r="AI140" s="201"/>
      <c r="AJ140" s="202"/>
      <c r="AK140" s="202"/>
      <c r="AL140" s="202"/>
      <c r="AM140" s="191"/>
      <c r="AN140" s="201"/>
      <c r="AO140" s="202"/>
      <c r="AP140" s="202"/>
      <c r="AQ140" s="202"/>
      <c r="AR140" s="190"/>
      <c r="AS140" s="201"/>
      <c r="AT140" s="202"/>
      <c r="AU140" s="202"/>
      <c r="AV140" s="202"/>
      <c r="AW140" s="190"/>
      <c r="AX140" s="201"/>
      <c r="AY140" s="202"/>
      <c r="AZ140" s="202"/>
      <c r="BA140" s="202"/>
      <c r="BB140" s="190"/>
      <c r="BC140" s="201"/>
      <c r="BD140" s="202"/>
      <c r="BE140" s="202"/>
      <c r="BF140" s="202"/>
      <c r="BG140" s="190"/>
      <c r="BH140" s="201"/>
      <c r="BI140" s="202"/>
      <c r="BJ140" s="202"/>
      <c r="BK140" s="202"/>
      <c r="BL140" s="190"/>
      <c r="BM140" s="201"/>
      <c r="BN140" s="202"/>
      <c r="BO140" s="202"/>
      <c r="BP140" s="20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</row>
    <row r="141" spans="1:80" s="156" customFormat="1" ht="12.75" hidden="1" customHeight="1" x14ac:dyDescent="0.2">
      <c r="A141" s="200">
        <v>3</v>
      </c>
      <c r="B141" s="244" t="s">
        <v>197</v>
      </c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01"/>
      <c r="AE141" s="202"/>
      <c r="AF141" s="202"/>
      <c r="AG141" s="202"/>
      <c r="AH141" s="190"/>
      <c r="AI141" s="201"/>
      <c r="AJ141" s="202"/>
      <c r="AK141" s="202"/>
      <c r="AL141" s="202"/>
      <c r="AM141" s="191"/>
      <c r="AN141" s="201"/>
      <c r="AO141" s="202"/>
      <c r="AP141" s="202"/>
      <c r="AQ141" s="202"/>
      <c r="AR141" s="190"/>
      <c r="AS141" s="201"/>
      <c r="AT141" s="202"/>
      <c r="AU141" s="202"/>
      <c r="AV141" s="202"/>
      <c r="AW141" s="190"/>
      <c r="AX141" s="201"/>
      <c r="AY141" s="202"/>
      <c r="AZ141" s="202"/>
      <c r="BA141" s="202"/>
      <c r="BB141" s="190"/>
      <c r="BC141" s="201"/>
      <c r="BD141" s="202"/>
      <c r="BE141" s="202"/>
      <c r="BF141" s="202"/>
      <c r="BG141" s="190"/>
      <c r="BH141" s="201"/>
      <c r="BI141" s="202"/>
      <c r="BJ141" s="202"/>
      <c r="BK141" s="202"/>
      <c r="BL141" s="190"/>
      <c r="BM141" s="201"/>
      <c r="BN141" s="202"/>
      <c r="BO141" s="202"/>
      <c r="BP141" s="20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</row>
    <row r="142" spans="1:80" s="156" customFormat="1" ht="12.75" hidden="1" customHeight="1" x14ac:dyDescent="0.2">
      <c r="A142" s="200"/>
      <c r="B142" s="246" t="s">
        <v>198</v>
      </c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198"/>
      <c r="AE142" s="199"/>
      <c r="AF142" s="199"/>
      <c r="AG142" s="199"/>
      <c r="AH142" s="190"/>
      <c r="AI142" s="198"/>
      <c r="AJ142" s="199"/>
      <c r="AK142" s="199"/>
      <c r="AL142" s="199"/>
      <c r="AM142" s="191"/>
      <c r="AN142" s="198"/>
      <c r="AO142" s="199"/>
      <c r="AP142" s="199"/>
      <c r="AQ142" s="199"/>
      <c r="AR142" s="190"/>
      <c r="AS142" s="198"/>
      <c r="AT142" s="199"/>
      <c r="AU142" s="199"/>
      <c r="AV142" s="199"/>
      <c r="AW142" s="190"/>
      <c r="AX142" s="198"/>
      <c r="AY142" s="199"/>
      <c r="AZ142" s="199"/>
      <c r="BA142" s="199"/>
      <c r="BB142" s="190"/>
      <c r="BC142" s="198"/>
      <c r="BD142" s="199"/>
      <c r="BE142" s="199"/>
      <c r="BF142" s="199"/>
      <c r="BG142" s="190"/>
      <c r="BH142" s="198"/>
      <c r="BI142" s="199"/>
      <c r="BJ142" s="199"/>
      <c r="BK142" s="199"/>
      <c r="BL142" s="190"/>
      <c r="BM142" s="198"/>
      <c r="BN142" s="199"/>
      <c r="BO142" s="199"/>
      <c r="BP142" s="199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</row>
    <row r="143" spans="1:80" s="156" customFormat="1" ht="12.75" hidden="1" customHeight="1" x14ac:dyDescent="0.2">
      <c r="A143" s="200">
        <v>1</v>
      </c>
      <c r="B143" s="245" t="s">
        <v>199</v>
      </c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05"/>
      <c r="AE143" s="206"/>
      <c r="AF143" s="206"/>
      <c r="AG143" s="206"/>
      <c r="AH143" s="190"/>
      <c r="AI143" s="205"/>
      <c r="AJ143" s="206"/>
      <c r="AK143" s="206"/>
      <c r="AL143" s="206"/>
      <c r="AM143" s="191"/>
      <c r="AN143" s="205"/>
      <c r="AO143" s="206"/>
      <c r="AP143" s="206"/>
      <c r="AQ143" s="206"/>
      <c r="AR143" s="190"/>
      <c r="AS143" s="205"/>
      <c r="AT143" s="206"/>
      <c r="AU143" s="206"/>
      <c r="AV143" s="206"/>
      <c r="AW143" s="190"/>
      <c r="AX143" s="205"/>
      <c r="AY143" s="206"/>
      <c r="AZ143" s="206"/>
      <c r="BA143" s="206"/>
      <c r="BB143" s="190"/>
      <c r="BC143" s="205"/>
      <c r="BD143" s="206"/>
      <c r="BE143" s="206"/>
      <c r="BF143" s="206"/>
      <c r="BG143" s="190"/>
      <c r="BH143" s="205"/>
      <c r="BI143" s="206"/>
      <c r="BJ143" s="206"/>
      <c r="BK143" s="206"/>
      <c r="BL143" s="190"/>
      <c r="BM143" s="205"/>
      <c r="BN143" s="206"/>
      <c r="BO143" s="206"/>
      <c r="BP143" s="206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</row>
    <row r="144" spans="1:80" s="156" customFormat="1" ht="12.75" hidden="1" customHeight="1" x14ac:dyDescent="0.2">
      <c r="A144" s="200">
        <v>2</v>
      </c>
      <c r="B144" s="245" t="s">
        <v>200</v>
      </c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05"/>
      <c r="AE144" s="206"/>
      <c r="AF144" s="206"/>
      <c r="AG144" s="206"/>
      <c r="AH144" s="190"/>
      <c r="AI144" s="205"/>
      <c r="AJ144" s="206"/>
      <c r="AK144" s="206"/>
      <c r="AL144" s="206"/>
      <c r="AM144" s="191"/>
      <c r="AN144" s="205"/>
      <c r="AO144" s="206"/>
      <c r="AP144" s="206"/>
      <c r="AQ144" s="206"/>
      <c r="AR144" s="190"/>
      <c r="AS144" s="205"/>
      <c r="AT144" s="206"/>
      <c r="AU144" s="206"/>
      <c r="AV144" s="206"/>
      <c r="AW144" s="190"/>
      <c r="AX144" s="205"/>
      <c r="AY144" s="206"/>
      <c r="AZ144" s="206"/>
      <c r="BA144" s="206"/>
      <c r="BB144" s="190"/>
      <c r="BC144" s="205"/>
      <c r="BD144" s="206"/>
      <c r="BE144" s="206"/>
      <c r="BF144" s="206"/>
      <c r="BG144" s="190"/>
      <c r="BH144" s="205"/>
      <c r="BI144" s="206"/>
      <c r="BJ144" s="206"/>
      <c r="BK144" s="206"/>
      <c r="BL144" s="190"/>
      <c r="BM144" s="205"/>
      <c r="BN144" s="206"/>
      <c r="BO144" s="206"/>
      <c r="BP144" s="206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</row>
    <row r="145" spans="1:80" s="156" customFormat="1" ht="12.75" hidden="1" customHeight="1" x14ac:dyDescent="0.2">
      <c r="A145" s="200">
        <v>3</v>
      </c>
      <c r="B145" s="245" t="s">
        <v>201</v>
      </c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05"/>
      <c r="AE145" s="206"/>
      <c r="AF145" s="206"/>
      <c r="AG145" s="206"/>
      <c r="AH145" s="190"/>
      <c r="AI145" s="205"/>
      <c r="AJ145" s="206"/>
      <c r="AK145" s="206"/>
      <c r="AL145" s="206"/>
      <c r="AM145" s="191"/>
      <c r="AN145" s="205"/>
      <c r="AO145" s="206"/>
      <c r="AP145" s="206"/>
      <c r="AQ145" s="206"/>
      <c r="AR145" s="190"/>
      <c r="AS145" s="205"/>
      <c r="AT145" s="206"/>
      <c r="AU145" s="206"/>
      <c r="AV145" s="206"/>
      <c r="AW145" s="190"/>
      <c r="AX145" s="205"/>
      <c r="AY145" s="206"/>
      <c r="AZ145" s="206"/>
      <c r="BA145" s="206"/>
      <c r="BB145" s="190"/>
      <c r="BC145" s="205"/>
      <c r="BD145" s="206"/>
      <c r="BE145" s="206"/>
      <c r="BF145" s="206"/>
      <c r="BG145" s="190"/>
      <c r="BH145" s="205"/>
      <c r="BI145" s="206"/>
      <c r="BJ145" s="206"/>
      <c r="BK145" s="206"/>
      <c r="BL145" s="190"/>
      <c r="BM145" s="205"/>
      <c r="BN145" s="206"/>
      <c r="BO145" s="206"/>
      <c r="BP145" s="206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</row>
    <row r="146" spans="1:80" s="156" customFormat="1" ht="12.75" hidden="1" customHeight="1" x14ac:dyDescent="0.2">
      <c r="A146" s="200"/>
      <c r="B146" s="246" t="s">
        <v>202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198"/>
      <c r="AE146" s="199"/>
      <c r="AF146" s="199"/>
      <c r="AG146" s="199"/>
      <c r="AH146" s="190"/>
      <c r="AI146" s="198"/>
      <c r="AJ146" s="199"/>
      <c r="AK146" s="199"/>
      <c r="AL146" s="199"/>
      <c r="AM146" s="191"/>
      <c r="AN146" s="198"/>
      <c r="AO146" s="199"/>
      <c r="AP146" s="199"/>
      <c r="AQ146" s="199"/>
      <c r="AR146" s="190"/>
      <c r="AS146" s="198"/>
      <c r="AT146" s="199"/>
      <c r="AU146" s="199"/>
      <c r="AV146" s="199"/>
      <c r="AW146" s="190"/>
      <c r="AX146" s="198"/>
      <c r="AY146" s="199"/>
      <c r="AZ146" s="199"/>
      <c r="BA146" s="199"/>
      <c r="BB146" s="190"/>
      <c r="BC146" s="198"/>
      <c r="BD146" s="199"/>
      <c r="BE146" s="199"/>
      <c r="BF146" s="199"/>
      <c r="BG146" s="190"/>
      <c r="BH146" s="198"/>
      <c r="BI146" s="199"/>
      <c r="BJ146" s="199"/>
      <c r="BK146" s="199"/>
      <c r="BL146" s="190"/>
      <c r="BM146" s="198"/>
      <c r="BN146" s="199"/>
      <c r="BO146" s="199"/>
      <c r="BP146" s="199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</row>
    <row r="147" spans="1:80" s="156" customFormat="1" ht="12.75" hidden="1" customHeight="1" x14ac:dyDescent="0.2">
      <c r="A147" s="200">
        <v>1</v>
      </c>
      <c r="B147" s="244" t="s">
        <v>203</v>
      </c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01"/>
      <c r="AE147" s="202"/>
      <c r="AF147" s="202"/>
      <c r="AG147" s="202"/>
      <c r="AH147" s="190"/>
      <c r="AI147" s="201"/>
      <c r="AJ147" s="202"/>
      <c r="AK147" s="202"/>
      <c r="AL147" s="202"/>
      <c r="AM147" s="191"/>
      <c r="AN147" s="201"/>
      <c r="AO147" s="202"/>
      <c r="AP147" s="202"/>
      <c r="AQ147" s="202"/>
      <c r="AR147" s="190"/>
      <c r="AS147" s="201"/>
      <c r="AT147" s="202"/>
      <c r="AU147" s="202"/>
      <c r="AV147" s="202"/>
      <c r="AW147" s="190"/>
      <c r="AX147" s="201"/>
      <c r="AY147" s="202"/>
      <c r="AZ147" s="202"/>
      <c r="BA147" s="202"/>
      <c r="BB147" s="190"/>
      <c r="BC147" s="201"/>
      <c r="BD147" s="202"/>
      <c r="BE147" s="202"/>
      <c r="BF147" s="202"/>
      <c r="BG147" s="190"/>
      <c r="BH147" s="201"/>
      <c r="BI147" s="202"/>
      <c r="BJ147" s="202"/>
      <c r="BK147" s="202"/>
      <c r="BL147" s="190"/>
      <c r="BM147" s="201"/>
      <c r="BN147" s="202"/>
      <c r="BO147" s="202"/>
      <c r="BP147" s="20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</row>
    <row r="148" spans="1:80" s="156" customFormat="1" ht="12.75" hidden="1" customHeight="1" x14ac:dyDescent="0.2">
      <c r="A148" s="200">
        <v>2</v>
      </c>
      <c r="B148" s="244" t="s">
        <v>204</v>
      </c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01"/>
      <c r="AE148" s="202"/>
      <c r="AF148" s="202"/>
      <c r="AG148" s="202"/>
      <c r="AH148" s="190"/>
      <c r="AI148" s="201"/>
      <c r="AJ148" s="202"/>
      <c r="AK148" s="202"/>
      <c r="AL148" s="202"/>
      <c r="AM148" s="191"/>
      <c r="AN148" s="201"/>
      <c r="AO148" s="202"/>
      <c r="AP148" s="202"/>
      <c r="AQ148" s="202"/>
      <c r="AR148" s="190"/>
      <c r="AS148" s="201"/>
      <c r="AT148" s="202"/>
      <c r="AU148" s="202"/>
      <c r="AV148" s="202"/>
      <c r="AW148" s="190"/>
      <c r="AX148" s="201"/>
      <c r="AY148" s="202"/>
      <c r="AZ148" s="202"/>
      <c r="BA148" s="202"/>
      <c r="BB148" s="190"/>
      <c r="BC148" s="201"/>
      <c r="BD148" s="202"/>
      <c r="BE148" s="202"/>
      <c r="BF148" s="202"/>
      <c r="BG148" s="190"/>
      <c r="BH148" s="201"/>
      <c r="BI148" s="202"/>
      <c r="BJ148" s="202"/>
      <c r="BK148" s="202"/>
      <c r="BL148" s="190"/>
      <c r="BM148" s="201"/>
      <c r="BN148" s="202"/>
      <c r="BO148" s="202"/>
      <c r="BP148" s="20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</row>
    <row r="149" spans="1:80" s="156" customFormat="1" ht="12.75" hidden="1" customHeight="1" x14ac:dyDescent="0.2">
      <c r="A149" s="200">
        <v>3</v>
      </c>
      <c r="B149" s="244" t="s">
        <v>205</v>
      </c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01"/>
      <c r="AE149" s="202"/>
      <c r="AF149" s="202"/>
      <c r="AG149" s="202"/>
      <c r="AH149" s="190"/>
      <c r="AI149" s="201"/>
      <c r="AJ149" s="202"/>
      <c r="AK149" s="202"/>
      <c r="AL149" s="202"/>
      <c r="AM149" s="191"/>
      <c r="AN149" s="201"/>
      <c r="AO149" s="202"/>
      <c r="AP149" s="202"/>
      <c r="AQ149" s="202"/>
      <c r="AR149" s="190"/>
      <c r="AS149" s="201"/>
      <c r="AT149" s="202"/>
      <c r="AU149" s="202"/>
      <c r="AV149" s="202"/>
      <c r="AW149" s="190"/>
      <c r="AX149" s="201"/>
      <c r="AY149" s="202"/>
      <c r="AZ149" s="202"/>
      <c r="BA149" s="202"/>
      <c r="BB149" s="190"/>
      <c r="BC149" s="201"/>
      <c r="BD149" s="202"/>
      <c r="BE149" s="202"/>
      <c r="BF149" s="202"/>
      <c r="BG149" s="190"/>
      <c r="BH149" s="201"/>
      <c r="BI149" s="202"/>
      <c r="BJ149" s="202"/>
      <c r="BK149" s="202"/>
      <c r="BL149" s="190"/>
      <c r="BM149" s="201"/>
      <c r="BN149" s="202"/>
      <c r="BO149" s="202"/>
      <c r="BP149" s="20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</row>
    <row r="150" spans="1:80" s="156" customFormat="1" ht="12.75" hidden="1" customHeight="1" x14ac:dyDescent="0.2">
      <c r="A150" s="200"/>
      <c r="B150" s="246" t="s">
        <v>206</v>
      </c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198"/>
      <c r="AE150" s="199"/>
      <c r="AF150" s="199"/>
      <c r="AG150" s="199"/>
      <c r="AH150" s="190"/>
      <c r="AI150" s="198"/>
      <c r="AJ150" s="199"/>
      <c r="AK150" s="199"/>
      <c r="AL150" s="199"/>
      <c r="AM150" s="191"/>
      <c r="AN150" s="198"/>
      <c r="AO150" s="199"/>
      <c r="AP150" s="199"/>
      <c r="AQ150" s="199"/>
      <c r="AR150" s="190"/>
      <c r="AS150" s="198"/>
      <c r="AT150" s="199"/>
      <c r="AU150" s="199"/>
      <c r="AV150" s="199"/>
      <c r="AW150" s="190"/>
      <c r="AX150" s="198"/>
      <c r="AY150" s="199"/>
      <c r="AZ150" s="199"/>
      <c r="BA150" s="199"/>
      <c r="BB150" s="190"/>
      <c r="BC150" s="198"/>
      <c r="BD150" s="199"/>
      <c r="BE150" s="199"/>
      <c r="BF150" s="199"/>
      <c r="BG150" s="190"/>
      <c r="BH150" s="198"/>
      <c r="BI150" s="199"/>
      <c r="BJ150" s="199"/>
      <c r="BK150" s="199"/>
      <c r="BL150" s="190"/>
      <c r="BM150" s="198"/>
      <c r="BN150" s="199"/>
      <c r="BO150" s="199"/>
      <c r="BP150" s="199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</row>
    <row r="151" spans="1:80" s="156" customFormat="1" ht="12.75" hidden="1" customHeight="1" x14ac:dyDescent="0.2">
      <c r="A151" s="200">
        <v>1</v>
      </c>
      <c r="B151" s="244" t="s">
        <v>207</v>
      </c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01"/>
      <c r="AE151" s="202"/>
      <c r="AF151" s="202"/>
      <c r="AG151" s="202"/>
      <c r="AH151" s="190"/>
      <c r="AI151" s="201"/>
      <c r="AJ151" s="202"/>
      <c r="AK151" s="202"/>
      <c r="AL151" s="202"/>
      <c r="AM151" s="191"/>
      <c r="AN151" s="201"/>
      <c r="AO151" s="202"/>
      <c r="AP151" s="202"/>
      <c r="AQ151" s="202"/>
      <c r="AR151" s="190"/>
      <c r="AS151" s="201"/>
      <c r="AT151" s="202"/>
      <c r="AU151" s="202"/>
      <c r="AV151" s="202"/>
      <c r="AW151" s="190"/>
      <c r="AX151" s="201"/>
      <c r="AY151" s="202"/>
      <c r="AZ151" s="202"/>
      <c r="BA151" s="202"/>
      <c r="BB151" s="190"/>
      <c r="BC151" s="201"/>
      <c r="BD151" s="202"/>
      <c r="BE151" s="202"/>
      <c r="BF151" s="202"/>
      <c r="BG151" s="190"/>
      <c r="BH151" s="201"/>
      <c r="BI151" s="202"/>
      <c r="BJ151" s="202"/>
      <c r="BK151" s="202"/>
      <c r="BL151" s="190"/>
      <c r="BM151" s="201"/>
      <c r="BN151" s="202"/>
      <c r="BO151" s="202"/>
      <c r="BP151" s="20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</row>
    <row r="152" spans="1:80" s="156" customFormat="1" ht="12.75" hidden="1" customHeight="1" x14ac:dyDescent="0.2">
      <c r="A152" s="200">
        <v>2</v>
      </c>
      <c r="B152" s="244" t="s">
        <v>208</v>
      </c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01"/>
      <c r="AE152" s="202"/>
      <c r="AF152" s="202"/>
      <c r="AG152" s="202"/>
      <c r="AH152" s="190"/>
      <c r="AI152" s="201"/>
      <c r="AJ152" s="202"/>
      <c r="AK152" s="202"/>
      <c r="AL152" s="202"/>
      <c r="AM152" s="191"/>
      <c r="AN152" s="201"/>
      <c r="AO152" s="202"/>
      <c r="AP152" s="202"/>
      <c r="AQ152" s="202"/>
      <c r="AR152" s="190"/>
      <c r="AS152" s="201"/>
      <c r="AT152" s="202"/>
      <c r="AU152" s="202"/>
      <c r="AV152" s="202"/>
      <c r="AW152" s="190"/>
      <c r="AX152" s="201"/>
      <c r="AY152" s="202"/>
      <c r="AZ152" s="202"/>
      <c r="BA152" s="202"/>
      <c r="BB152" s="190"/>
      <c r="BC152" s="201"/>
      <c r="BD152" s="202"/>
      <c r="BE152" s="202"/>
      <c r="BF152" s="202"/>
      <c r="BG152" s="190"/>
      <c r="BH152" s="201"/>
      <c r="BI152" s="202"/>
      <c r="BJ152" s="202"/>
      <c r="BK152" s="202"/>
      <c r="BL152" s="190"/>
      <c r="BM152" s="201"/>
      <c r="BN152" s="202"/>
      <c r="BO152" s="202"/>
      <c r="BP152" s="20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</row>
    <row r="153" spans="1:80" hidden="1" x14ac:dyDescent="0.2">
      <c r="AM153" s="187"/>
    </row>
    <row r="154" spans="1:80" hidden="1" x14ac:dyDescent="0.2">
      <c r="AM154" s="187"/>
    </row>
    <row r="155" spans="1:80" hidden="1" x14ac:dyDescent="0.2">
      <c r="AM155" s="187"/>
    </row>
    <row r="156" spans="1:80" hidden="1" x14ac:dyDescent="0.2">
      <c r="AM156" s="187"/>
    </row>
    <row r="157" spans="1:80" hidden="1" x14ac:dyDescent="0.2">
      <c r="AM157" s="187"/>
    </row>
    <row r="158" spans="1:80" hidden="1" x14ac:dyDescent="0.2">
      <c r="AM158" s="187"/>
    </row>
    <row r="159" spans="1:80" hidden="1" x14ac:dyDescent="0.2">
      <c r="AM159" s="187"/>
    </row>
    <row r="160" spans="1:80" hidden="1" x14ac:dyDescent="0.2">
      <c r="AM160" s="187"/>
    </row>
    <row r="161" spans="39:39" hidden="1" x14ac:dyDescent="0.2">
      <c r="AM161" s="187"/>
    </row>
    <row r="162" spans="39:39" hidden="1" x14ac:dyDescent="0.2">
      <c r="AM162" s="187"/>
    </row>
    <row r="163" spans="39:39" hidden="1" x14ac:dyDescent="0.2">
      <c r="AM163" s="187"/>
    </row>
    <row r="164" spans="39:39" hidden="1" x14ac:dyDescent="0.2">
      <c r="AM164" s="187"/>
    </row>
    <row r="165" spans="39:39" hidden="1" x14ac:dyDescent="0.2">
      <c r="AM165" s="187"/>
    </row>
    <row r="166" spans="39:39" hidden="1" x14ac:dyDescent="0.2">
      <c r="AM166" s="187"/>
    </row>
    <row r="167" spans="39:39" hidden="1" x14ac:dyDescent="0.2">
      <c r="AM167" s="187"/>
    </row>
    <row r="168" spans="39:39" hidden="1" x14ac:dyDescent="0.2">
      <c r="AM168" s="187"/>
    </row>
    <row r="169" spans="39:39" hidden="1" x14ac:dyDescent="0.2">
      <c r="AM169" s="187"/>
    </row>
    <row r="170" spans="39:39" hidden="1" x14ac:dyDescent="0.2">
      <c r="AM170" s="187"/>
    </row>
    <row r="171" spans="39:39" hidden="1" x14ac:dyDescent="0.2">
      <c r="AM171" s="187"/>
    </row>
    <row r="172" spans="39:39" hidden="1" x14ac:dyDescent="0.2">
      <c r="AM172" s="187"/>
    </row>
    <row r="173" spans="39:39" hidden="1" x14ac:dyDescent="0.2">
      <c r="AM173" s="187"/>
    </row>
    <row r="174" spans="39:39" hidden="1" x14ac:dyDescent="0.2">
      <c r="AM174" s="187"/>
    </row>
    <row r="175" spans="39:39" hidden="1" x14ac:dyDescent="0.2">
      <c r="AM175" s="187"/>
    </row>
    <row r="176" spans="39:39" hidden="1" x14ac:dyDescent="0.2">
      <c r="AM176" s="187"/>
    </row>
    <row r="177" spans="39:39" hidden="1" x14ac:dyDescent="0.2">
      <c r="AM177" s="187"/>
    </row>
    <row r="178" spans="39:39" hidden="1" x14ac:dyDescent="0.2">
      <c r="AM178" s="187"/>
    </row>
    <row r="179" spans="39:39" hidden="1" x14ac:dyDescent="0.2">
      <c r="AM179" s="187"/>
    </row>
    <row r="180" spans="39:39" hidden="1" x14ac:dyDescent="0.2">
      <c r="AM180" s="187"/>
    </row>
    <row r="181" spans="39:39" hidden="1" x14ac:dyDescent="0.2">
      <c r="AM181" s="187"/>
    </row>
    <row r="182" spans="39:39" hidden="1" x14ac:dyDescent="0.2">
      <c r="AM182" s="187"/>
    </row>
    <row r="183" spans="39:39" hidden="1" x14ac:dyDescent="0.2">
      <c r="AM183" s="187"/>
    </row>
    <row r="184" spans="39:39" hidden="1" x14ac:dyDescent="0.2">
      <c r="AM184" s="187"/>
    </row>
    <row r="185" spans="39:39" hidden="1" x14ac:dyDescent="0.2">
      <c r="AM185" s="187"/>
    </row>
    <row r="186" spans="39:39" hidden="1" x14ac:dyDescent="0.2">
      <c r="AM186" s="187"/>
    </row>
    <row r="187" spans="39:39" hidden="1" x14ac:dyDescent="0.2">
      <c r="AM187" s="187"/>
    </row>
    <row r="188" spans="39:39" hidden="1" x14ac:dyDescent="0.2">
      <c r="AM188" s="187"/>
    </row>
    <row r="189" spans="39:39" hidden="1" x14ac:dyDescent="0.2">
      <c r="AM189" s="187"/>
    </row>
    <row r="190" spans="39:39" hidden="1" x14ac:dyDescent="0.2">
      <c r="AM190" s="187"/>
    </row>
    <row r="191" spans="39:39" hidden="1" x14ac:dyDescent="0.2">
      <c r="AM191" s="187"/>
    </row>
    <row r="192" spans="39:39" hidden="1" x14ac:dyDescent="0.2">
      <c r="AM192" s="187"/>
    </row>
    <row r="193" spans="39:39" hidden="1" x14ac:dyDescent="0.2">
      <c r="AM193" s="187"/>
    </row>
    <row r="194" spans="39:39" hidden="1" x14ac:dyDescent="0.2">
      <c r="AM194" s="187"/>
    </row>
    <row r="195" spans="39:39" hidden="1" x14ac:dyDescent="0.2">
      <c r="AM195" s="187"/>
    </row>
    <row r="196" spans="39:39" hidden="1" x14ac:dyDescent="0.2">
      <c r="AM196" s="187"/>
    </row>
    <row r="197" spans="39:39" hidden="1" x14ac:dyDescent="0.2">
      <c r="AM197" s="187"/>
    </row>
    <row r="198" spans="39:39" hidden="1" x14ac:dyDescent="0.2">
      <c r="AM198" s="187"/>
    </row>
    <row r="199" spans="39:39" hidden="1" x14ac:dyDescent="0.2">
      <c r="AM199" s="187"/>
    </row>
    <row r="200" spans="39:39" hidden="1" x14ac:dyDescent="0.2">
      <c r="AM200" s="187"/>
    </row>
    <row r="201" spans="39:39" hidden="1" x14ac:dyDescent="0.2">
      <c r="AM201" s="187"/>
    </row>
    <row r="202" spans="39:39" hidden="1" x14ac:dyDescent="0.2">
      <c r="AM202" s="187"/>
    </row>
    <row r="203" spans="39:39" hidden="1" x14ac:dyDescent="0.2">
      <c r="AM203" s="187"/>
    </row>
    <row r="204" spans="39:39" hidden="1" x14ac:dyDescent="0.2">
      <c r="AM204" s="187"/>
    </row>
    <row r="205" spans="39:39" hidden="1" x14ac:dyDescent="0.2">
      <c r="AM205" s="187"/>
    </row>
    <row r="206" spans="39:39" hidden="1" x14ac:dyDescent="0.2">
      <c r="AM206" s="187"/>
    </row>
    <row r="207" spans="39:39" hidden="1" x14ac:dyDescent="0.2">
      <c r="AM207" s="187"/>
    </row>
    <row r="208" spans="39:39" hidden="1" x14ac:dyDescent="0.2">
      <c r="AM208" s="187"/>
    </row>
    <row r="209" spans="39:39" hidden="1" x14ac:dyDescent="0.2">
      <c r="AM209" s="187"/>
    </row>
    <row r="210" spans="39:39" hidden="1" x14ac:dyDescent="0.2">
      <c r="AM210" s="187"/>
    </row>
    <row r="211" spans="39:39" hidden="1" x14ac:dyDescent="0.2">
      <c r="AM211" s="187"/>
    </row>
    <row r="212" spans="39:39" hidden="1" x14ac:dyDescent="0.2">
      <c r="AM212" s="187"/>
    </row>
    <row r="213" spans="39:39" hidden="1" x14ac:dyDescent="0.2">
      <c r="AM213" s="187"/>
    </row>
    <row r="214" spans="39:39" hidden="1" x14ac:dyDescent="0.2">
      <c r="AM214" s="187"/>
    </row>
    <row r="215" spans="39:39" hidden="1" x14ac:dyDescent="0.2">
      <c r="AM215" s="187"/>
    </row>
    <row r="216" spans="39:39" hidden="1" x14ac:dyDescent="0.2">
      <c r="AM216" s="187"/>
    </row>
    <row r="217" spans="39:39" hidden="1" x14ac:dyDescent="0.2">
      <c r="AM217" s="187"/>
    </row>
    <row r="218" spans="39:39" hidden="1" x14ac:dyDescent="0.2">
      <c r="AM218" s="187"/>
    </row>
    <row r="219" spans="39:39" hidden="1" x14ac:dyDescent="0.2">
      <c r="AM219" s="187"/>
    </row>
    <row r="220" spans="39:39" hidden="1" x14ac:dyDescent="0.2">
      <c r="AM220" s="187"/>
    </row>
    <row r="221" spans="39:39" hidden="1" x14ac:dyDescent="0.2">
      <c r="AM221" s="187"/>
    </row>
    <row r="222" spans="39:39" hidden="1" x14ac:dyDescent="0.2">
      <c r="AM222" s="187"/>
    </row>
    <row r="223" spans="39:39" hidden="1" x14ac:dyDescent="0.2">
      <c r="AM223" s="187"/>
    </row>
    <row r="224" spans="39:39" hidden="1" x14ac:dyDescent="0.2">
      <c r="AM224" s="187"/>
    </row>
    <row r="225" spans="39:39" hidden="1" x14ac:dyDescent="0.2">
      <c r="AM225" s="187"/>
    </row>
    <row r="226" spans="39:39" hidden="1" x14ac:dyDescent="0.2">
      <c r="AM226" s="187"/>
    </row>
    <row r="227" spans="39:39" hidden="1" x14ac:dyDescent="0.2">
      <c r="AM227" s="187"/>
    </row>
    <row r="228" spans="39:39" hidden="1" x14ac:dyDescent="0.2">
      <c r="AM228" s="187"/>
    </row>
    <row r="229" spans="39:39" hidden="1" x14ac:dyDescent="0.2">
      <c r="AM229" s="187"/>
    </row>
    <row r="230" spans="39:39" hidden="1" x14ac:dyDescent="0.2">
      <c r="AM230" s="187"/>
    </row>
    <row r="231" spans="39:39" hidden="1" x14ac:dyDescent="0.2">
      <c r="AM231" s="187"/>
    </row>
    <row r="232" spans="39:39" x14ac:dyDescent="0.2">
      <c r="AM232" s="187"/>
    </row>
    <row r="233" spans="39:39" x14ac:dyDescent="0.2">
      <c r="AM233" s="187"/>
    </row>
    <row r="234" spans="39:39" x14ac:dyDescent="0.2">
      <c r="AM234" s="187"/>
    </row>
    <row r="235" spans="39:39" x14ac:dyDescent="0.2">
      <c r="AM235" s="187"/>
    </row>
    <row r="236" spans="39:39" x14ac:dyDescent="0.2">
      <c r="AM236" s="187"/>
    </row>
    <row r="237" spans="39:39" x14ac:dyDescent="0.2">
      <c r="AM237" s="187"/>
    </row>
    <row r="238" spans="39:39" x14ac:dyDescent="0.2">
      <c r="AM238" s="187"/>
    </row>
    <row r="239" spans="39:39" x14ac:dyDescent="0.2">
      <c r="AM239" s="187"/>
    </row>
    <row r="240" spans="39:39" x14ac:dyDescent="0.2">
      <c r="AM240" s="187"/>
    </row>
    <row r="241" spans="39:39" x14ac:dyDescent="0.2">
      <c r="AM241" s="187"/>
    </row>
    <row r="242" spans="39:39" x14ac:dyDescent="0.2">
      <c r="AM242" s="187"/>
    </row>
    <row r="243" spans="39:39" x14ac:dyDescent="0.2">
      <c r="AM243" s="187"/>
    </row>
    <row r="244" spans="39:39" x14ac:dyDescent="0.2">
      <c r="AM244" s="187"/>
    </row>
    <row r="245" spans="39:39" x14ac:dyDescent="0.2">
      <c r="AM245" s="187"/>
    </row>
    <row r="246" spans="39:39" x14ac:dyDescent="0.2">
      <c r="AM246" s="187"/>
    </row>
    <row r="247" spans="39:39" x14ac:dyDescent="0.2">
      <c r="AM247" s="187"/>
    </row>
    <row r="248" spans="39:39" x14ac:dyDescent="0.2">
      <c r="AM248" s="187"/>
    </row>
    <row r="249" spans="39:39" x14ac:dyDescent="0.2">
      <c r="AM249" s="187"/>
    </row>
    <row r="250" spans="39:39" x14ac:dyDescent="0.2">
      <c r="AM250" s="187"/>
    </row>
    <row r="251" spans="39:39" x14ac:dyDescent="0.2">
      <c r="AM251" s="187"/>
    </row>
    <row r="252" spans="39:39" x14ac:dyDescent="0.2">
      <c r="AM252" s="187"/>
    </row>
    <row r="253" spans="39:39" x14ac:dyDescent="0.2">
      <c r="AM253" s="187"/>
    </row>
    <row r="254" spans="39:39" x14ac:dyDescent="0.2">
      <c r="AM254" s="187"/>
    </row>
    <row r="255" spans="39:39" x14ac:dyDescent="0.2">
      <c r="AM255" s="187"/>
    </row>
    <row r="256" spans="39:39" x14ac:dyDescent="0.2">
      <c r="AM256" s="187"/>
    </row>
    <row r="257" spans="39:39" x14ac:dyDescent="0.2">
      <c r="AM257" s="187"/>
    </row>
    <row r="258" spans="39:39" x14ac:dyDescent="0.2">
      <c r="AM258" s="187"/>
    </row>
    <row r="259" spans="39:39" x14ac:dyDescent="0.2">
      <c r="AM259" s="187"/>
    </row>
    <row r="260" spans="39:39" x14ac:dyDescent="0.2">
      <c r="AM260" s="187"/>
    </row>
    <row r="261" spans="39:39" x14ac:dyDescent="0.2">
      <c r="AM261" s="187"/>
    </row>
    <row r="262" spans="39:39" x14ac:dyDescent="0.2">
      <c r="AM262" s="187"/>
    </row>
    <row r="263" spans="39:39" x14ac:dyDescent="0.2">
      <c r="AM263" s="187"/>
    </row>
    <row r="264" spans="39:39" x14ac:dyDescent="0.2">
      <c r="AM264" s="187"/>
    </row>
    <row r="265" spans="39:39" x14ac:dyDescent="0.2">
      <c r="AM265" s="187"/>
    </row>
    <row r="266" spans="39:39" x14ac:dyDescent="0.2">
      <c r="AM266" s="187"/>
    </row>
    <row r="267" spans="39:39" x14ac:dyDescent="0.2">
      <c r="AM267" s="187"/>
    </row>
    <row r="268" spans="39:39" x14ac:dyDescent="0.2">
      <c r="AM268" s="187"/>
    </row>
    <row r="269" spans="39:39" x14ac:dyDescent="0.2">
      <c r="AM269" s="187"/>
    </row>
    <row r="270" spans="39:39" x14ac:dyDescent="0.2">
      <c r="AM270" s="187"/>
    </row>
    <row r="271" spans="39:39" x14ac:dyDescent="0.2">
      <c r="AM271" s="187"/>
    </row>
    <row r="272" spans="39:39" x14ac:dyDescent="0.2">
      <c r="AM272" s="187"/>
    </row>
    <row r="273" spans="39:39" x14ac:dyDescent="0.2">
      <c r="AM273" s="187"/>
    </row>
    <row r="274" spans="39:39" x14ac:dyDescent="0.2">
      <c r="AM274" s="187"/>
    </row>
    <row r="275" spans="39:39" x14ac:dyDescent="0.2">
      <c r="AM275" s="187"/>
    </row>
    <row r="276" spans="39:39" x14ac:dyDescent="0.2">
      <c r="AM276" s="187"/>
    </row>
    <row r="277" spans="39:39" x14ac:dyDescent="0.2">
      <c r="AM277" s="187"/>
    </row>
    <row r="278" spans="39:39" x14ac:dyDescent="0.2">
      <c r="AM278" s="187"/>
    </row>
    <row r="279" spans="39:39" x14ac:dyDescent="0.2">
      <c r="AM279" s="187"/>
    </row>
    <row r="280" spans="39:39" x14ac:dyDescent="0.2">
      <c r="AM280" s="187"/>
    </row>
    <row r="281" spans="39:39" x14ac:dyDescent="0.2">
      <c r="AM281" s="187"/>
    </row>
    <row r="282" spans="39:39" x14ac:dyDescent="0.2">
      <c r="AM282" s="187"/>
    </row>
    <row r="283" spans="39:39" x14ac:dyDescent="0.2">
      <c r="AM283" s="187"/>
    </row>
    <row r="284" spans="39:39" x14ac:dyDescent="0.2">
      <c r="AM284" s="187"/>
    </row>
    <row r="285" spans="39:39" x14ac:dyDescent="0.2">
      <c r="AM285" s="187"/>
    </row>
    <row r="286" spans="39:39" x14ac:dyDescent="0.2">
      <c r="AM286" s="187"/>
    </row>
    <row r="287" spans="39:39" x14ac:dyDescent="0.2">
      <c r="AM287" s="187"/>
    </row>
    <row r="288" spans="39:39" x14ac:dyDescent="0.2">
      <c r="AM288" s="187"/>
    </row>
    <row r="289" spans="39:39" x14ac:dyDescent="0.2">
      <c r="AM289" s="187"/>
    </row>
    <row r="290" spans="39:39" x14ac:dyDescent="0.2">
      <c r="AM290" s="187"/>
    </row>
    <row r="291" spans="39:39" x14ac:dyDescent="0.2">
      <c r="AM291" s="187"/>
    </row>
    <row r="292" spans="39:39" x14ac:dyDescent="0.2">
      <c r="AM292" s="187"/>
    </row>
    <row r="293" spans="39:39" x14ac:dyDescent="0.2">
      <c r="AM293" s="187"/>
    </row>
    <row r="294" spans="39:39" x14ac:dyDescent="0.2">
      <c r="AM294" s="187"/>
    </row>
    <row r="295" spans="39:39" x14ac:dyDescent="0.2">
      <c r="AM295" s="187"/>
    </row>
    <row r="296" spans="39:39" x14ac:dyDescent="0.2">
      <c r="AM296" s="187"/>
    </row>
    <row r="297" spans="39:39" x14ac:dyDescent="0.2">
      <c r="AM297" s="187"/>
    </row>
    <row r="298" spans="39:39" x14ac:dyDescent="0.2">
      <c r="AM298" s="187"/>
    </row>
    <row r="299" spans="39:39" x14ac:dyDescent="0.2">
      <c r="AM299" s="187"/>
    </row>
    <row r="300" spans="39:39" x14ac:dyDescent="0.2">
      <c r="AM300" s="187"/>
    </row>
    <row r="301" spans="39:39" x14ac:dyDescent="0.2">
      <c r="AM301" s="187"/>
    </row>
    <row r="302" spans="39:39" x14ac:dyDescent="0.2">
      <c r="AM302" s="187"/>
    </row>
    <row r="303" spans="39:39" x14ac:dyDescent="0.2">
      <c r="AM303" s="187"/>
    </row>
    <row r="304" spans="39:39" x14ac:dyDescent="0.2">
      <c r="AM304" s="187"/>
    </row>
    <row r="305" spans="39:39" x14ac:dyDescent="0.2">
      <c r="AM305" s="187"/>
    </row>
    <row r="306" spans="39:39" x14ac:dyDescent="0.2">
      <c r="AM306" s="187"/>
    </row>
    <row r="307" spans="39:39" x14ac:dyDescent="0.2">
      <c r="AM307" s="187"/>
    </row>
    <row r="308" spans="39:39" x14ac:dyDescent="0.2">
      <c r="AM308" s="187"/>
    </row>
    <row r="309" spans="39:39" x14ac:dyDescent="0.2">
      <c r="AM309" s="187"/>
    </row>
    <row r="310" spans="39:39" x14ac:dyDescent="0.2">
      <c r="AM310" s="187"/>
    </row>
    <row r="311" spans="39:39" x14ac:dyDescent="0.2">
      <c r="AM311" s="187"/>
    </row>
    <row r="312" spans="39:39" x14ac:dyDescent="0.2">
      <c r="AM312" s="187"/>
    </row>
    <row r="313" spans="39:39" x14ac:dyDescent="0.2">
      <c r="AM313" s="187"/>
    </row>
    <row r="314" spans="39:39" x14ac:dyDescent="0.2">
      <c r="AM314" s="187"/>
    </row>
    <row r="315" spans="39:39" x14ac:dyDescent="0.2">
      <c r="AM315" s="187"/>
    </row>
    <row r="316" spans="39:39" x14ac:dyDescent="0.2">
      <c r="AM316" s="187"/>
    </row>
    <row r="317" spans="39:39" x14ac:dyDescent="0.2">
      <c r="AM317" s="187"/>
    </row>
    <row r="318" spans="39:39" x14ac:dyDescent="0.2">
      <c r="AM318" s="187"/>
    </row>
    <row r="319" spans="39:39" x14ac:dyDescent="0.2">
      <c r="AM319" s="187"/>
    </row>
    <row r="320" spans="39:39" x14ac:dyDescent="0.2">
      <c r="AM320" s="187"/>
    </row>
    <row r="321" spans="39:39" x14ac:dyDescent="0.2">
      <c r="AM321" s="187"/>
    </row>
    <row r="322" spans="39:39" x14ac:dyDescent="0.2">
      <c r="AM322" s="187"/>
    </row>
    <row r="323" spans="39:39" x14ac:dyDescent="0.2">
      <c r="AM323" s="187"/>
    </row>
    <row r="324" spans="39:39" x14ac:dyDescent="0.2">
      <c r="AM324" s="187"/>
    </row>
    <row r="325" spans="39:39" x14ac:dyDescent="0.2">
      <c r="AM325" s="187"/>
    </row>
    <row r="326" spans="39:39" x14ac:dyDescent="0.2">
      <c r="AM326" s="187"/>
    </row>
    <row r="327" spans="39:39" x14ac:dyDescent="0.2">
      <c r="AM327" s="187"/>
    </row>
    <row r="328" spans="39:39" x14ac:dyDescent="0.2">
      <c r="AM328" s="187"/>
    </row>
    <row r="329" spans="39:39" x14ac:dyDescent="0.2">
      <c r="AM329" s="187"/>
    </row>
    <row r="330" spans="39:39" x14ac:dyDescent="0.2">
      <c r="AM330" s="187"/>
    </row>
    <row r="331" spans="39:39" x14ac:dyDescent="0.2">
      <c r="AM331" s="187"/>
    </row>
    <row r="332" spans="39:39" x14ac:dyDescent="0.2">
      <c r="AM332" s="187"/>
    </row>
    <row r="333" spans="39:39" x14ac:dyDescent="0.2">
      <c r="AM333" s="187"/>
    </row>
    <row r="334" spans="39:39" x14ac:dyDescent="0.2">
      <c r="AM334" s="187"/>
    </row>
    <row r="335" spans="39:39" x14ac:dyDescent="0.2">
      <c r="AM335" s="187"/>
    </row>
    <row r="336" spans="39:39" x14ac:dyDescent="0.2">
      <c r="AM336" s="187"/>
    </row>
    <row r="337" spans="39:39" x14ac:dyDescent="0.2">
      <c r="AM337" s="187"/>
    </row>
    <row r="338" spans="39:39" x14ac:dyDescent="0.2">
      <c r="AM338" s="187"/>
    </row>
    <row r="339" spans="39:39" x14ac:dyDescent="0.2">
      <c r="AM339" s="187"/>
    </row>
    <row r="340" spans="39:39" x14ac:dyDescent="0.2">
      <c r="AM340" s="187"/>
    </row>
    <row r="341" spans="39:39" x14ac:dyDescent="0.2">
      <c r="AM341" s="187"/>
    </row>
    <row r="342" spans="39:39" x14ac:dyDescent="0.2">
      <c r="AM342" s="187"/>
    </row>
    <row r="343" spans="39:39" x14ac:dyDescent="0.2">
      <c r="AM343" s="187"/>
    </row>
    <row r="344" spans="39:39" x14ac:dyDescent="0.2">
      <c r="AM344" s="187"/>
    </row>
    <row r="345" spans="39:39" x14ac:dyDescent="0.2">
      <c r="AM345" s="187"/>
    </row>
    <row r="346" spans="39:39" x14ac:dyDescent="0.2">
      <c r="AM346" s="187"/>
    </row>
    <row r="347" spans="39:39" x14ac:dyDescent="0.2">
      <c r="AM347" s="187"/>
    </row>
    <row r="348" spans="39:39" x14ac:dyDescent="0.2">
      <c r="AM348" s="187"/>
    </row>
    <row r="349" spans="39:39" x14ac:dyDescent="0.2">
      <c r="AM349" s="187"/>
    </row>
    <row r="350" spans="39:39" x14ac:dyDescent="0.2">
      <c r="AM350" s="187"/>
    </row>
    <row r="351" spans="39:39" x14ac:dyDescent="0.2">
      <c r="AM351" s="187"/>
    </row>
    <row r="352" spans="39:39" x14ac:dyDescent="0.2">
      <c r="AM352" s="187"/>
    </row>
    <row r="353" spans="39:39" x14ac:dyDescent="0.2">
      <c r="AM353" s="187"/>
    </row>
    <row r="354" spans="39:39" x14ac:dyDescent="0.2">
      <c r="AM354" s="187"/>
    </row>
    <row r="355" spans="39:39" x14ac:dyDescent="0.2">
      <c r="AM355" s="187"/>
    </row>
    <row r="356" spans="39:39" x14ac:dyDescent="0.2">
      <c r="AM356" s="187"/>
    </row>
    <row r="357" spans="39:39" x14ac:dyDescent="0.2">
      <c r="AM357" s="187"/>
    </row>
    <row r="358" spans="39:39" x14ac:dyDescent="0.2">
      <c r="AM358" s="187"/>
    </row>
    <row r="359" spans="39:39" x14ac:dyDescent="0.2">
      <c r="AM359" s="187"/>
    </row>
    <row r="360" spans="39:39" x14ac:dyDescent="0.2">
      <c r="AM360" s="187"/>
    </row>
    <row r="361" spans="39:39" x14ac:dyDescent="0.2">
      <c r="AM361" s="187"/>
    </row>
    <row r="362" spans="39:39" x14ac:dyDescent="0.2">
      <c r="AM362" s="187"/>
    </row>
    <row r="363" spans="39:39" x14ac:dyDescent="0.2">
      <c r="AM363" s="187"/>
    </row>
    <row r="364" spans="39:39" x14ac:dyDescent="0.2">
      <c r="AM364" s="187"/>
    </row>
    <row r="365" spans="39:39" x14ac:dyDescent="0.2">
      <c r="AM365" s="187"/>
    </row>
    <row r="366" spans="39:39" x14ac:dyDescent="0.2">
      <c r="AM366" s="187"/>
    </row>
    <row r="367" spans="39:39" x14ac:dyDescent="0.2">
      <c r="AM367" s="187"/>
    </row>
    <row r="368" spans="39:39" x14ac:dyDescent="0.2">
      <c r="AM368" s="187"/>
    </row>
    <row r="369" spans="39:39" x14ac:dyDescent="0.2">
      <c r="AM369" s="187"/>
    </row>
    <row r="370" spans="39:39" x14ac:dyDescent="0.2">
      <c r="AM370" s="187"/>
    </row>
    <row r="371" spans="39:39" x14ac:dyDescent="0.2">
      <c r="AM371" s="187"/>
    </row>
    <row r="372" spans="39:39" x14ac:dyDescent="0.2">
      <c r="AM372" s="187"/>
    </row>
    <row r="373" spans="39:39" x14ac:dyDescent="0.2">
      <c r="AM373" s="187"/>
    </row>
    <row r="374" spans="39:39" x14ac:dyDescent="0.2">
      <c r="AM374" s="187"/>
    </row>
    <row r="375" spans="39:39" x14ac:dyDescent="0.2">
      <c r="AM375" s="187"/>
    </row>
    <row r="376" spans="39:39" x14ac:dyDescent="0.2">
      <c r="AM376" s="187"/>
    </row>
    <row r="377" spans="39:39" x14ac:dyDescent="0.2">
      <c r="AM377" s="187"/>
    </row>
    <row r="378" spans="39:39" x14ac:dyDescent="0.2">
      <c r="AM378" s="187"/>
    </row>
    <row r="379" spans="39:39" x14ac:dyDescent="0.2">
      <c r="AM379" s="187"/>
    </row>
    <row r="380" spans="39:39" x14ac:dyDescent="0.2">
      <c r="AM380" s="187"/>
    </row>
    <row r="381" spans="39:39" x14ac:dyDescent="0.2">
      <c r="AM381" s="187"/>
    </row>
    <row r="382" spans="39:39" x14ac:dyDescent="0.2">
      <c r="AM382" s="187"/>
    </row>
    <row r="383" spans="39:39" x14ac:dyDescent="0.2">
      <c r="AM383" s="187"/>
    </row>
    <row r="384" spans="39:39" x14ac:dyDescent="0.2">
      <c r="AM384" s="187"/>
    </row>
    <row r="385" spans="39:39" x14ac:dyDescent="0.2">
      <c r="AM385" s="187"/>
    </row>
    <row r="386" spans="39:39" x14ac:dyDescent="0.2">
      <c r="AM386" s="187"/>
    </row>
    <row r="387" spans="39:39" x14ac:dyDescent="0.2">
      <c r="AM387" s="187"/>
    </row>
    <row r="388" spans="39:39" x14ac:dyDescent="0.2">
      <c r="AM388" s="187"/>
    </row>
    <row r="389" spans="39:39" x14ac:dyDescent="0.2">
      <c r="AM389" s="187"/>
    </row>
    <row r="390" spans="39:39" x14ac:dyDescent="0.2">
      <c r="AM390" s="187"/>
    </row>
    <row r="391" spans="39:39" x14ac:dyDescent="0.2">
      <c r="AM391" s="187"/>
    </row>
    <row r="392" spans="39:39" x14ac:dyDescent="0.2">
      <c r="AM392" s="187"/>
    </row>
    <row r="393" spans="39:39" x14ac:dyDescent="0.2">
      <c r="AM393" s="187"/>
    </row>
    <row r="394" spans="39:39" x14ac:dyDescent="0.2">
      <c r="AM394" s="187"/>
    </row>
    <row r="395" spans="39:39" x14ac:dyDescent="0.2">
      <c r="AM395" s="187"/>
    </row>
    <row r="396" spans="39:39" x14ac:dyDescent="0.2">
      <c r="AM396" s="187"/>
    </row>
    <row r="397" spans="39:39" x14ac:dyDescent="0.2">
      <c r="AM397" s="187"/>
    </row>
    <row r="398" spans="39:39" x14ac:dyDescent="0.2">
      <c r="AM398" s="187"/>
    </row>
    <row r="399" spans="39:39" x14ac:dyDescent="0.2">
      <c r="AM399" s="187"/>
    </row>
    <row r="400" spans="39:39" x14ac:dyDescent="0.2">
      <c r="AM400" s="187"/>
    </row>
    <row r="401" spans="39:39" x14ac:dyDescent="0.2">
      <c r="AM401" s="187"/>
    </row>
    <row r="402" spans="39:39" x14ac:dyDescent="0.2">
      <c r="AM402" s="187"/>
    </row>
    <row r="403" spans="39:39" x14ac:dyDescent="0.2">
      <c r="AM403" s="187"/>
    </row>
    <row r="404" spans="39:39" x14ac:dyDescent="0.2">
      <c r="AM404" s="187"/>
    </row>
    <row r="405" spans="39:39" x14ac:dyDescent="0.2">
      <c r="AM405" s="187"/>
    </row>
    <row r="406" spans="39:39" x14ac:dyDescent="0.2">
      <c r="AM406" s="187"/>
    </row>
    <row r="407" spans="39:39" x14ac:dyDescent="0.2">
      <c r="AM407" s="187"/>
    </row>
    <row r="408" spans="39:39" x14ac:dyDescent="0.2">
      <c r="AM408" s="187"/>
    </row>
    <row r="409" spans="39:39" x14ac:dyDescent="0.2">
      <c r="AM409" s="187"/>
    </row>
    <row r="410" spans="39:39" x14ac:dyDescent="0.2">
      <c r="AM410" s="187"/>
    </row>
    <row r="411" spans="39:39" x14ac:dyDescent="0.2">
      <c r="AM411" s="187"/>
    </row>
    <row r="412" spans="39:39" x14ac:dyDescent="0.2">
      <c r="AM412" s="187"/>
    </row>
    <row r="413" spans="39:39" x14ac:dyDescent="0.2">
      <c r="AM413" s="187"/>
    </row>
    <row r="414" spans="39:39" x14ac:dyDescent="0.2">
      <c r="AM414" s="187"/>
    </row>
    <row r="415" spans="39:39" x14ac:dyDescent="0.2">
      <c r="AM415" s="187"/>
    </row>
    <row r="416" spans="39:39" x14ac:dyDescent="0.2">
      <c r="AM416" s="187"/>
    </row>
    <row r="417" spans="39:39" x14ac:dyDescent="0.2">
      <c r="AM417" s="187"/>
    </row>
    <row r="418" spans="39:39" x14ac:dyDescent="0.2">
      <c r="AM418" s="187"/>
    </row>
    <row r="419" spans="39:39" x14ac:dyDescent="0.2">
      <c r="AM419" s="187"/>
    </row>
    <row r="420" spans="39:39" x14ac:dyDescent="0.2">
      <c r="AM420" s="187"/>
    </row>
    <row r="421" spans="39:39" x14ac:dyDescent="0.2">
      <c r="AM421" s="187"/>
    </row>
    <row r="422" spans="39:39" x14ac:dyDescent="0.2">
      <c r="AM422" s="187"/>
    </row>
    <row r="423" spans="39:39" x14ac:dyDescent="0.2">
      <c r="AM423" s="187"/>
    </row>
    <row r="424" spans="39:39" x14ac:dyDescent="0.2">
      <c r="AM424" s="187"/>
    </row>
    <row r="425" spans="39:39" x14ac:dyDescent="0.2">
      <c r="AM425" s="187"/>
    </row>
    <row r="426" spans="39:39" x14ac:dyDescent="0.2">
      <c r="AM426" s="187"/>
    </row>
    <row r="427" spans="39:39" x14ac:dyDescent="0.2">
      <c r="AM427" s="187"/>
    </row>
    <row r="428" spans="39:39" x14ac:dyDescent="0.2">
      <c r="AM428" s="187"/>
    </row>
    <row r="429" spans="39:39" x14ac:dyDescent="0.2">
      <c r="AM429" s="187"/>
    </row>
    <row r="430" spans="39:39" x14ac:dyDescent="0.2">
      <c r="AM430" s="187"/>
    </row>
    <row r="431" spans="39:39" x14ac:dyDescent="0.2">
      <c r="AM431" s="187"/>
    </row>
    <row r="432" spans="39:39" x14ac:dyDescent="0.2">
      <c r="AM432" s="187"/>
    </row>
    <row r="433" spans="39:39" x14ac:dyDescent="0.2">
      <c r="AM433" s="187"/>
    </row>
    <row r="434" spans="39:39" x14ac:dyDescent="0.2">
      <c r="AM434" s="187"/>
    </row>
    <row r="435" spans="39:39" x14ac:dyDescent="0.2">
      <c r="AM435" s="187"/>
    </row>
    <row r="436" spans="39:39" x14ac:dyDescent="0.2">
      <c r="AM436" s="187"/>
    </row>
    <row r="437" spans="39:39" x14ac:dyDescent="0.2">
      <c r="AM437" s="187"/>
    </row>
    <row r="438" spans="39:39" x14ac:dyDescent="0.2">
      <c r="AM438" s="187"/>
    </row>
    <row r="439" spans="39:39" x14ac:dyDescent="0.2">
      <c r="AM439" s="187"/>
    </row>
    <row r="440" spans="39:39" x14ac:dyDescent="0.2">
      <c r="AM440" s="187"/>
    </row>
    <row r="441" spans="39:39" x14ac:dyDescent="0.2">
      <c r="AM441" s="187"/>
    </row>
    <row r="442" spans="39:39" x14ac:dyDescent="0.2">
      <c r="AM442" s="187"/>
    </row>
    <row r="443" spans="39:39" x14ac:dyDescent="0.2">
      <c r="AM443" s="187"/>
    </row>
    <row r="444" spans="39:39" x14ac:dyDescent="0.2">
      <c r="AM444" s="187"/>
    </row>
    <row r="445" spans="39:39" x14ac:dyDescent="0.2">
      <c r="AM445" s="187"/>
    </row>
    <row r="446" spans="39:39" x14ac:dyDescent="0.2">
      <c r="AM446" s="187"/>
    </row>
    <row r="447" spans="39:39" x14ac:dyDescent="0.2">
      <c r="AM447" s="187"/>
    </row>
    <row r="448" spans="39:39" x14ac:dyDescent="0.2">
      <c r="AM448" s="187"/>
    </row>
    <row r="449" spans="39:39" x14ac:dyDescent="0.2">
      <c r="AM449" s="187"/>
    </row>
    <row r="450" spans="39:39" x14ac:dyDescent="0.2">
      <c r="AM450" s="187"/>
    </row>
    <row r="451" spans="39:39" x14ac:dyDescent="0.2">
      <c r="AM451" s="187"/>
    </row>
    <row r="452" spans="39:39" x14ac:dyDescent="0.2">
      <c r="AM452" s="187"/>
    </row>
    <row r="453" spans="39:39" x14ac:dyDescent="0.2">
      <c r="AM453" s="187"/>
    </row>
    <row r="454" spans="39:39" x14ac:dyDescent="0.2">
      <c r="AM454" s="187"/>
    </row>
    <row r="455" spans="39:39" x14ac:dyDescent="0.2">
      <c r="AM455" s="187"/>
    </row>
    <row r="456" spans="39:39" x14ac:dyDescent="0.2">
      <c r="AM456" s="187"/>
    </row>
    <row r="457" spans="39:39" x14ac:dyDescent="0.2">
      <c r="AM457" s="187"/>
    </row>
    <row r="458" spans="39:39" x14ac:dyDescent="0.2">
      <c r="AM458" s="187"/>
    </row>
    <row r="459" spans="39:39" x14ac:dyDescent="0.2">
      <c r="AM459" s="187"/>
    </row>
    <row r="460" spans="39:39" x14ac:dyDescent="0.2">
      <c r="AM460" s="187"/>
    </row>
    <row r="461" spans="39:39" x14ac:dyDescent="0.2">
      <c r="AM461" s="187"/>
    </row>
    <row r="462" spans="39:39" x14ac:dyDescent="0.2">
      <c r="AM462" s="187"/>
    </row>
    <row r="463" spans="39:39" x14ac:dyDescent="0.2">
      <c r="AM463" s="187"/>
    </row>
    <row r="464" spans="39:39" x14ac:dyDescent="0.2">
      <c r="AM464" s="187"/>
    </row>
    <row r="465" spans="39:39" x14ac:dyDescent="0.2">
      <c r="AM465" s="187"/>
    </row>
    <row r="466" spans="39:39" x14ac:dyDescent="0.2">
      <c r="AM466" s="187"/>
    </row>
    <row r="467" spans="39:39" x14ac:dyDescent="0.2">
      <c r="AM467" s="187"/>
    </row>
    <row r="468" spans="39:39" x14ac:dyDescent="0.2">
      <c r="AM468" s="187"/>
    </row>
    <row r="469" spans="39:39" x14ac:dyDescent="0.2">
      <c r="AM469" s="187"/>
    </row>
    <row r="470" spans="39:39" x14ac:dyDescent="0.2">
      <c r="AM470" s="187"/>
    </row>
    <row r="471" spans="39:39" x14ac:dyDescent="0.2">
      <c r="AM471" s="187"/>
    </row>
    <row r="472" spans="39:39" x14ac:dyDescent="0.2">
      <c r="AM472" s="187"/>
    </row>
    <row r="473" spans="39:39" x14ac:dyDescent="0.2">
      <c r="AM473" s="187"/>
    </row>
    <row r="474" spans="39:39" x14ac:dyDescent="0.2">
      <c r="AM474" s="187"/>
    </row>
    <row r="475" spans="39:39" x14ac:dyDescent="0.2">
      <c r="AM475" s="187"/>
    </row>
    <row r="476" spans="39:39" x14ac:dyDescent="0.2">
      <c r="AM476" s="187"/>
    </row>
    <row r="477" spans="39:39" x14ac:dyDescent="0.2">
      <c r="AM477" s="187"/>
    </row>
    <row r="478" spans="39:39" x14ac:dyDescent="0.2">
      <c r="AM478" s="187"/>
    </row>
    <row r="479" spans="39:39" x14ac:dyDescent="0.2">
      <c r="AM479" s="187"/>
    </row>
    <row r="480" spans="39:39" x14ac:dyDescent="0.2">
      <c r="AM480" s="187"/>
    </row>
    <row r="481" spans="39:39" x14ac:dyDescent="0.2">
      <c r="AM481" s="187"/>
    </row>
    <row r="482" spans="39:39" x14ac:dyDescent="0.2">
      <c r="AM482" s="187"/>
    </row>
    <row r="483" spans="39:39" x14ac:dyDescent="0.2">
      <c r="AM483" s="187"/>
    </row>
    <row r="484" spans="39:39" x14ac:dyDescent="0.2">
      <c r="AM484" s="187"/>
    </row>
    <row r="485" spans="39:39" x14ac:dyDescent="0.2">
      <c r="AM485" s="187"/>
    </row>
    <row r="486" spans="39:39" x14ac:dyDescent="0.2">
      <c r="AM486" s="187"/>
    </row>
    <row r="487" spans="39:39" x14ac:dyDescent="0.2">
      <c r="AM487" s="187"/>
    </row>
    <row r="488" spans="39:39" x14ac:dyDescent="0.2">
      <c r="AM488" s="187"/>
    </row>
    <row r="489" spans="39:39" x14ac:dyDescent="0.2">
      <c r="AM489" s="187"/>
    </row>
    <row r="490" spans="39:39" x14ac:dyDescent="0.2">
      <c r="AM490" s="187"/>
    </row>
    <row r="491" spans="39:39" x14ac:dyDescent="0.2">
      <c r="AM491" s="187"/>
    </row>
    <row r="492" spans="39:39" x14ac:dyDescent="0.2">
      <c r="AM492" s="187"/>
    </row>
    <row r="493" spans="39:39" x14ac:dyDescent="0.2">
      <c r="AM493" s="187"/>
    </row>
    <row r="494" spans="39:39" x14ac:dyDescent="0.2">
      <c r="AM494" s="187"/>
    </row>
    <row r="495" spans="39:39" x14ac:dyDescent="0.2">
      <c r="AM495" s="187"/>
    </row>
    <row r="496" spans="39:39" x14ac:dyDescent="0.2">
      <c r="AM496" s="187"/>
    </row>
    <row r="497" spans="39:39" x14ac:dyDescent="0.2">
      <c r="AM497" s="187"/>
    </row>
    <row r="498" spans="39:39" x14ac:dyDescent="0.2">
      <c r="AM498" s="187"/>
    </row>
    <row r="499" spans="39:39" x14ac:dyDescent="0.2">
      <c r="AM499" s="187"/>
    </row>
    <row r="500" spans="39:39" x14ac:dyDescent="0.2">
      <c r="AM500" s="187"/>
    </row>
    <row r="501" spans="39:39" x14ac:dyDescent="0.2">
      <c r="AM501" s="187"/>
    </row>
    <row r="502" spans="39:39" x14ac:dyDescent="0.2">
      <c r="AM502" s="187"/>
    </row>
    <row r="503" spans="39:39" x14ac:dyDescent="0.2">
      <c r="AM503" s="187"/>
    </row>
    <row r="504" spans="39:39" x14ac:dyDescent="0.2">
      <c r="AM504" s="187"/>
    </row>
    <row r="505" spans="39:39" x14ac:dyDescent="0.2">
      <c r="AM505" s="187"/>
    </row>
    <row r="506" spans="39:39" x14ac:dyDescent="0.2">
      <c r="AM506" s="187"/>
    </row>
    <row r="507" spans="39:39" x14ac:dyDescent="0.2">
      <c r="AM507" s="187"/>
    </row>
    <row r="508" spans="39:39" x14ac:dyDescent="0.2">
      <c r="AM508" s="187"/>
    </row>
    <row r="509" spans="39:39" x14ac:dyDescent="0.2">
      <c r="AM509" s="187"/>
    </row>
    <row r="510" spans="39:39" x14ac:dyDescent="0.2">
      <c r="AM510" s="187"/>
    </row>
    <row r="511" spans="39:39" x14ac:dyDescent="0.2">
      <c r="AM511" s="187"/>
    </row>
    <row r="512" spans="39:39" x14ac:dyDescent="0.2">
      <c r="AM512" s="187"/>
    </row>
    <row r="513" spans="39:39" x14ac:dyDescent="0.2">
      <c r="AM513" s="187"/>
    </row>
    <row r="514" spans="39:39" x14ac:dyDescent="0.2">
      <c r="AM514" s="187"/>
    </row>
    <row r="515" spans="39:39" x14ac:dyDescent="0.2">
      <c r="AM515" s="187"/>
    </row>
    <row r="516" spans="39:39" x14ac:dyDescent="0.2">
      <c r="AM516" s="187"/>
    </row>
    <row r="517" spans="39:39" x14ac:dyDescent="0.2">
      <c r="AM517" s="187"/>
    </row>
    <row r="518" spans="39:39" x14ac:dyDescent="0.2">
      <c r="AM518" s="187"/>
    </row>
    <row r="519" spans="39:39" x14ac:dyDescent="0.2">
      <c r="AM519" s="187"/>
    </row>
    <row r="520" spans="39:39" x14ac:dyDescent="0.2">
      <c r="AM520" s="187"/>
    </row>
    <row r="521" spans="39:39" x14ac:dyDescent="0.2">
      <c r="AM521" s="187"/>
    </row>
    <row r="522" spans="39:39" x14ac:dyDescent="0.2">
      <c r="AM522" s="187"/>
    </row>
    <row r="523" spans="39:39" x14ac:dyDescent="0.2">
      <c r="AM523" s="187"/>
    </row>
    <row r="524" spans="39:39" x14ac:dyDescent="0.2">
      <c r="AM524" s="187"/>
    </row>
    <row r="525" spans="39:39" x14ac:dyDescent="0.2">
      <c r="AM525" s="187"/>
    </row>
    <row r="526" spans="39:39" x14ac:dyDescent="0.2">
      <c r="AM526" s="187"/>
    </row>
    <row r="527" spans="39:39" x14ac:dyDescent="0.2">
      <c r="AM527" s="187"/>
    </row>
    <row r="528" spans="39:39" x14ac:dyDescent="0.2">
      <c r="AM528" s="187"/>
    </row>
    <row r="529" spans="39:39" x14ac:dyDescent="0.2">
      <c r="AM529" s="187"/>
    </row>
    <row r="530" spans="39:39" x14ac:dyDescent="0.2">
      <c r="AM530" s="187"/>
    </row>
    <row r="531" spans="39:39" x14ac:dyDescent="0.2">
      <c r="AM531" s="187"/>
    </row>
    <row r="532" spans="39:39" x14ac:dyDescent="0.2">
      <c r="AM532" s="187"/>
    </row>
    <row r="533" spans="39:39" x14ac:dyDescent="0.2">
      <c r="AM533" s="187"/>
    </row>
    <row r="534" spans="39:39" x14ac:dyDescent="0.2">
      <c r="AM534" s="187"/>
    </row>
    <row r="535" spans="39:39" x14ac:dyDescent="0.2">
      <c r="AM535" s="187"/>
    </row>
    <row r="536" spans="39:39" x14ac:dyDescent="0.2">
      <c r="AM536" s="187"/>
    </row>
    <row r="537" spans="39:39" x14ac:dyDescent="0.2">
      <c r="AM537" s="187"/>
    </row>
    <row r="538" spans="39:39" x14ac:dyDescent="0.2">
      <c r="AM538" s="187"/>
    </row>
    <row r="539" spans="39:39" x14ac:dyDescent="0.2">
      <c r="AM539" s="187"/>
    </row>
    <row r="540" spans="39:39" x14ac:dyDescent="0.2">
      <c r="AM540" s="187"/>
    </row>
    <row r="541" spans="39:39" x14ac:dyDescent="0.2">
      <c r="AM541" s="187"/>
    </row>
    <row r="542" spans="39:39" x14ac:dyDescent="0.2">
      <c r="AM542" s="187"/>
    </row>
    <row r="543" spans="39:39" x14ac:dyDescent="0.2">
      <c r="AM543" s="187"/>
    </row>
    <row r="544" spans="39:39" x14ac:dyDescent="0.2">
      <c r="AM544" s="187"/>
    </row>
    <row r="545" spans="39:39" x14ac:dyDescent="0.2">
      <c r="AM545" s="187"/>
    </row>
    <row r="546" spans="39:39" x14ac:dyDescent="0.2">
      <c r="AM546" s="187"/>
    </row>
    <row r="547" spans="39:39" x14ac:dyDescent="0.2">
      <c r="AM547" s="187"/>
    </row>
    <row r="548" spans="39:39" x14ac:dyDescent="0.2">
      <c r="AM548" s="187"/>
    </row>
    <row r="549" spans="39:39" x14ac:dyDescent="0.2">
      <c r="AM549" s="187"/>
    </row>
    <row r="550" spans="39:39" x14ac:dyDescent="0.2">
      <c r="AM550" s="187"/>
    </row>
    <row r="551" spans="39:39" x14ac:dyDescent="0.2">
      <c r="AM551" s="187"/>
    </row>
    <row r="552" spans="39:39" x14ac:dyDescent="0.2">
      <c r="AM552" s="187"/>
    </row>
    <row r="553" spans="39:39" x14ac:dyDescent="0.2">
      <c r="AM553" s="187"/>
    </row>
    <row r="554" spans="39:39" x14ac:dyDescent="0.2">
      <c r="AM554" s="187"/>
    </row>
    <row r="555" spans="39:39" x14ac:dyDescent="0.2">
      <c r="AM555" s="187"/>
    </row>
    <row r="556" spans="39:39" x14ac:dyDescent="0.2">
      <c r="AM556" s="187"/>
    </row>
    <row r="557" spans="39:39" x14ac:dyDescent="0.2">
      <c r="AM557" s="187"/>
    </row>
    <row r="558" spans="39:39" x14ac:dyDescent="0.2">
      <c r="AM558" s="187"/>
    </row>
    <row r="559" spans="39:39" x14ac:dyDescent="0.2">
      <c r="AM559" s="187"/>
    </row>
    <row r="560" spans="39:39" x14ac:dyDescent="0.2">
      <c r="AM560" s="187"/>
    </row>
    <row r="561" spans="39:39" x14ac:dyDescent="0.2">
      <c r="AM561" s="187"/>
    </row>
    <row r="562" spans="39:39" x14ac:dyDescent="0.2">
      <c r="AM562" s="187"/>
    </row>
    <row r="563" spans="39:39" x14ac:dyDescent="0.2">
      <c r="AM563" s="187"/>
    </row>
    <row r="564" spans="39:39" x14ac:dyDescent="0.2">
      <c r="AM564" s="187"/>
    </row>
    <row r="565" spans="39:39" x14ac:dyDescent="0.2">
      <c r="AM565" s="187"/>
    </row>
    <row r="566" spans="39:39" x14ac:dyDescent="0.2">
      <c r="AM566" s="187"/>
    </row>
    <row r="567" spans="39:39" x14ac:dyDescent="0.2">
      <c r="AM567" s="187"/>
    </row>
    <row r="568" spans="39:39" x14ac:dyDescent="0.2">
      <c r="AM568" s="187"/>
    </row>
    <row r="569" spans="39:39" x14ac:dyDescent="0.2">
      <c r="AM569" s="187"/>
    </row>
    <row r="570" spans="39:39" x14ac:dyDescent="0.2">
      <c r="AM570" s="187"/>
    </row>
    <row r="571" spans="39:39" x14ac:dyDescent="0.2">
      <c r="AM571" s="187"/>
    </row>
    <row r="572" spans="39:39" x14ac:dyDescent="0.2">
      <c r="AM572" s="187"/>
    </row>
    <row r="573" spans="39:39" x14ac:dyDescent="0.2">
      <c r="AM573" s="187"/>
    </row>
    <row r="574" spans="39:39" x14ac:dyDescent="0.2">
      <c r="AM574" s="187"/>
    </row>
    <row r="575" spans="39:39" x14ac:dyDescent="0.2">
      <c r="AM575" s="187"/>
    </row>
    <row r="576" spans="39:39" x14ac:dyDescent="0.2">
      <c r="AM576" s="187"/>
    </row>
    <row r="577" spans="39:39" x14ac:dyDescent="0.2">
      <c r="AM577" s="187"/>
    </row>
    <row r="578" spans="39:39" x14ac:dyDescent="0.2">
      <c r="AM578" s="187"/>
    </row>
    <row r="579" spans="39:39" x14ac:dyDescent="0.2">
      <c r="AM579" s="187"/>
    </row>
    <row r="580" spans="39:39" x14ac:dyDescent="0.2">
      <c r="AM580" s="187"/>
    </row>
    <row r="581" spans="39:39" x14ac:dyDescent="0.2">
      <c r="AM581" s="187"/>
    </row>
    <row r="582" spans="39:39" x14ac:dyDescent="0.2">
      <c r="AM582" s="187"/>
    </row>
    <row r="583" spans="39:39" x14ac:dyDescent="0.2">
      <c r="AM583" s="187"/>
    </row>
    <row r="584" spans="39:39" x14ac:dyDescent="0.2">
      <c r="AM584" s="187"/>
    </row>
    <row r="585" spans="39:39" x14ac:dyDescent="0.2">
      <c r="AM585" s="187"/>
    </row>
    <row r="586" spans="39:39" x14ac:dyDescent="0.2">
      <c r="AM586" s="187"/>
    </row>
    <row r="587" spans="39:39" x14ac:dyDescent="0.2">
      <c r="AM587" s="187"/>
    </row>
    <row r="588" spans="39:39" x14ac:dyDescent="0.2">
      <c r="AM588" s="187"/>
    </row>
    <row r="589" spans="39:39" x14ac:dyDescent="0.2">
      <c r="AM589" s="187"/>
    </row>
    <row r="590" spans="39:39" x14ac:dyDescent="0.2">
      <c r="AM590" s="187"/>
    </row>
    <row r="591" spans="39:39" x14ac:dyDescent="0.2">
      <c r="AM591" s="187"/>
    </row>
    <row r="592" spans="39:39" x14ac:dyDescent="0.2">
      <c r="AM592" s="187"/>
    </row>
    <row r="593" spans="39:39" x14ac:dyDescent="0.2">
      <c r="AM593" s="187"/>
    </row>
    <row r="594" spans="39:39" x14ac:dyDescent="0.2">
      <c r="AM594" s="187"/>
    </row>
    <row r="595" spans="39:39" x14ac:dyDescent="0.2">
      <c r="AM595" s="187"/>
    </row>
    <row r="596" spans="39:39" x14ac:dyDescent="0.2">
      <c r="AM596" s="187"/>
    </row>
    <row r="597" spans="39:39" x14ac:dyDescent="0.2">
      <c r="AM597" s="187"/>
    </row>
    <row r="598" spans="39:39" x14ac:dyDescent="0.2">
      <c r="AM598" s="187"/>
    </row>
    <row r="599" spans="39:39" x14ac:dyDescent="0.2">
      <c r="AM599" s="187"/>
    </row>
    <row r="600" spans="39:39" x14ac:dyDescent="0.2">
      <c r="AM600" s="187"/>
    </row>
    <row r="601" spans="39:39" x14ac:dyDescent="0.2">
      <c r="AM601" s="187"/>
    </row>
    <row r="602" spans="39:39" x14ac:dyDescent="0.2">
      <c r="AM602" s="187"/>
    </row>
    <row r="603" spans="39:39" x14ac:dyDescent="0.2">
      <c r="AM603" s="187"/>
    </row>
    <row r="604" spans="39:39" x14ac:dyDescent="0.2">
      <c r="AM604" s="187"/>
    </row>
    <row r="605" spans="39:39" x14ac:dyDescent="0.2">
      <c r="AM605" s="187"/>
    </row>
    <row r="606" spans="39:39" x14ac:dyDescent="0.2">
      <c r="AM606" s="187"/>
    </row>
    <row r="607" spans="39:39" x14ac:dyDescent="0.2">
      <c r="AM607" s="187"/>
    </row>
    <row r="608" spans="39:39" x14ac:dyDescent="0.2">
      <c r="AM608" s="187"/>
    </row>
    <row r="609" spans="39:39" x14ac:dyDescent="0.2">
      <c r="AM609" s="187"/>
    </row>
    <row r="610" spans="39:39" x14ac:dyDescent="0.2">
      <c r="AM610" s="187"/>
    </row>
    <row r="611" spans="39:39" x14ac:dyDescent="0.2">
      <c r="AM611" s="187"/>
    </row>
  </sheetData>
  <mergeCells count="275">
    <mergeCell ref="A2:AW2"/>
    <mergeCell ref="A3:A4"/>
    <mergeCell ref="B3:F4"/>
    <mergeCell ref="G3:I4"/>
    <mergeCell ref="J3:N4"/>
    <mergeCell ref="O3:S4"/>
    <mergeCell ref="T3:W4"/>
    <mergeCell ref="X3:AG4"/>
    <mergeCell ref="AH3:AQ4"/>
    <mergeCell ref="AR3:AW4"/>
    <mergeCell ref="AH5:AQ5"/>
    <mergeCell ref="AR5:AW5"/>
    <mergeCell ref="B6:F6"/>
    <mergeCell ref="G6:I6"/>
    <mergeCell ref="J6:N6"/>
    <mergeCell ref="O6:S6"/>
    <mergeCell ref="T6:W6"/>
    <mergeCell ref="X6:AG6"/>
    <mergeCell ref="AH6:AQ6"/>
    <mergeCell ref="AR6:AW6"/>
    <mergeCell ref="B5:F5"/>
    <mergeCell ref="G5:I5"/>
    <mergeCell ref="J5:N5"/>
    <mergeCell ref="O5:S5"/>
    <mergeCell ref="T5:W5"/>
    <mergeCell ref="X5:AG5"/>
    <mergeCell ref="AH7:AQ7"/>
    <mergeCell ref="AR7:AW7"/>
    <mergeCell ref="B8:F8"/>
    <mergeCell ref="G8:I8"/>
    <mergeCell ref="J8:N8"/>
    <mergeCell ref="O8:S8"/>
    <mergeCell ref="T8:W8"/>
    <mergeCell ref="X8:AG8"/>
    <mergeCell ref="AH8:AQ8"/>
    <mergeCell ref="AR8:AW8"/>
    <mergeCell ref="B7:F7"/>
    <mergeCell ref="G7:I7"/>
    <mergeCell ref="J7:N7"/>
    <mergeCell ref="O7:S7"/>
    <mergeCell ref="T7:W7"/>
    <mergeCell ref="X7:AG7"/>
    <mergeCell ref="AH9:AQ9"/>
    <mergeCell ref="AR9:AW9"/>
    <mergeCell ref="B10:F10"/>
    <mergeCell ref="G10:I10"/>
    <mergeCell ref="J10:N10"/>
    <mergeCell ref="O10:S10"/>
    <mergeCell ref="T10:W10"/>
    <mergeCell ref="X10:AG10"/>
    <mergeCell ref="AH10:AQ10"/>
    <mergeCell ref="AR10:AW10"/>
    <mergeCell ref="B9:F9"/>
    <mergeCell ref="G9:I9"/>
    <mergeCell ref="J9:N9"/>
    <mergeCell ref="O9:S9"/>
    <mergeCell ref="T9:W9"/>
    <mergeCell ref="X9:AG9"/>
    <mergeCell ref="BG15:BP15"/>
    <mergeCell ref="W16:AA16"/>
    <mergeCell ref="AB16:AB18"/>
    <mergeCell ref="AC16:AC18"/>
    <mergeCell ref="AD16:AG16"/>
    <mergeCell ref="AH16:AH18"/>
    <mergeCell ref="A14:A19"/>
    <mergeCell ref="B14:J19"/>
    <mergeCell ref="K14:R18"/>
    <mergeCell ref="S14:AB14"/>
    <mergeCell ref="AC14:BP14"/>
    <mergeCell ref="S15:S18"/>
    <mergeCell ref="T15:T18"/>
    <mergeCell ref="U15:U18"/>
    <mergeCell ref="V15:V18"/>
    <mergeCell ref="W15:AB15"/>
    <mergeCell ref="AS16:AV16"/>
    <mergeCell ref="AW16:AW18"/>
    <mergeCell ref="AL17:AL18"/>
    <mergeCell ref="AN17:AN18"/>
    <mergeCell ref="AO17:AO18"/>
    <mergeCell ref="AP17:AP18"/>
    <mergeCell ref="AC15:AL15"/>
    <mergeCell ref="AM15:AV15"/>
    <mergeCell ref="AW15:BF15"/>
    <mergeCell ref="BM16:BP16"/>
    <mergeCell ref="W17:W18"/>
    <mergeCell ref="X17:AA17"/>
    <mergeCell ref="AD17:AD18"/>
    <mergeCell ref="AE17:AE18"/>
    <mergeCell ref="AF17:AF18"/>
    <mergeCell ref="AG17:AG18"/>
    <mergeCell ref="AI17:AI18"/>
    <mergeCell ref="AJ17:AJ18"/>
    <mergeCell ref="AK17:AK18"/>
    <mergeCell ref="AX16:BA16"/>
    <mergeCell ref="BB16:BB18"/>
    <mergeCell ref="BC16:BF16"/>
    <mergeCell ref="BG16:BG18"/>
    <mergeCell ref="BH16:BK16"/>
    <mergeCell ref="BL16:BL18"/>
    <mergeCell ref="AY17:AY18"/>
    <mergeCell ref="AZ17:AZ18"/>
    <mergeCell ref="BA17:BA18"/>
    <mergeCell ref="BC17:BC18"/>
    <mergeCell ref="AI16:AL16"/>
    <mergeCell ref="AM16:AM18"/>
    <mergeCell ref="AR16:AR18"/>
    <mergeCell ref="BK17:BK18"/>
    <mergeCell ref="BM17:BM18"/>
    <mergeCell ref="BN17:BN18"/>
    <mergeCell ref="BO17:BO18"/>
    <mergeCell ref="BP17:BP18"/>
    <mergeCell ref="B20:J20"/>
    <mergeCell ref="K20:R20"/>
    <mergeCell ref="BD17:BD18"/>
    <mergeCell ref="BE17:BE18"/>
    <mergeCell ref="BF17:BF18"/>
    <mergeCell ref="BH17:BH18"/>
    <mergeCell ref="BI17:BI18"/>
    <mergeCell ref="BJ17:BJ18"/>
    <mergeCell ref="AQ17:AQ18"/>
    <mergeCell ref="AS17:AS18"/>
    <mergeCell ref="AT17:AT18"/>
    <mergeCell ref="AU17:AU18"/>
    <mergeCell ref="AV17:AV18"/>
    <mergeCell ref="AX17:AX18"/>
    <mergeCell ref="B21:J21"/>
    <mergeCell ref="K21:R21"/>
    <mergeCell ref="B22:J22"/>
    <mergeCell ref="K22:R22"/>
    <mergeCell ref="B23:J23"/>
    <mergeCell ref="B24:J24"/>
    <mergeCell ref="B25:J25"/>
    <mergeCell ref="B26:J26"/>
    <mergeCell ref="AN16:AQ16"/>
    <mergeCell ref="L24:L25"/>
    <mergeCell ref="AI24:AI25"/>
    <mergeCell ref="B37:J37"/>
    <mergeCell ref="B38:J38"/>
    <mergeCell ref="B39:J39"/>
    <mergeCell ref="B40:J40"/>
    <mergeCell ref="B41:J41"/>
    <mergeCell ref="B42:J42"/>
    <mergeCell ref="B27:J27"/>
    <mergeCell ref="B28:J28"/>
    <mergeCell ref="B29:J29"/>
    <mergeCell ref="B30:J30"/>
    <mergeCell ref="B31:J31"/>
    <mergeCell ref="B36:J36"/>
    <mergeCell ref="B32:J32"/>
    <mergeCell ref="B33:J33"/>
    <mergeCell ref="B34:J34"/>
    <mergeCell ref="B35:J35"/>
    <mergeCell ref="B45:J45"/>
    <mergeCell ref="B46:J46"/>
    <mergeCell ref="B47:J47"/>
    <mergeCell ref="B48:J48"/>
    <mergeCell ref="B49:J49"/>
    <mergeCell ref="B50:J50"/>
    <mergeCell ref="B43:J43"/>
    <mergeCell ref="K43:R43"/>
    <mergeCell ref="B44:J44"/>
    <mergeCell ref="K44:R44"/>
    <mergeCell ref="B56:J56"/>
    <mergeCell ref="K56:R56"/>
    <mergeCell ref="B57:J57"/>
    <mergeCell ref="B58:J58"/>
    <mergeCell ref="B59:J59"/>
    <mergeCell ref="B60:J60"/>
    <mergeCell ref="B51:J51"/>
    <mergeCell ref="K51:R51"/>
    <mergeCell ref="B52:J52"/>
    <mergeCell ref="B53:J53"/>
    <mergeCell ref="B54:J54"/>
    <mergeCell ref="B55:J55"/>
    <mergeCell ref="B67:J67"/>
    <mergeCell ref="B68:J68"/>
    <mergeCell ref="B69:J69"/>
    <mergeCell ref="B71:J71"/>
    <mergeCell ref="K71:R71"/>
    <mergeCell ref="B72:J72"/>
    <mergeCell ref="B61:J61"/>
    <mergeCell ref="B62:J62"/>
    <mergeCell ref="B63:J63"/>
    <mergeCell ref="B64:J64"/>
    <mergeCell ref="B65:J65"/>
    <mergeCell ref="B66:J66"/>
    <mergeCell ref="B70:J70"/>
    <mergeCell ref="B78:J78"/>
    <mergeCell ref="B79:J79"/>
    <mergeCell ref="B80:J80"/>
    <mergeCell ref="B81:J81"/>
    <mergeCell ref="B82:J82"/>
    <mergeCell ref="K82:R82"/>
    <mergeCell ref="B73:J73"/>
    <mergeCell ref="K73:R73"/>
    <mergeCell ref="B74:J74"/>
    <mergeCell ref="K74:R74"/>
    <mergeCell ref="B75:J75"/>
    <mergeCell ref="B76:J76"/>
    <mergeCell ref="B77:J77"/>
    <mergeCell ref="B88:J88"/>
    <mergeCell ref="BQ88:BS88"/>
    <mergeCell ref="B89:J89"/>
    <mergeCell ref="K89:R89"/>
    <mergeCell ref="B90:J90"/>
    <mergeCell ref="B91:J91"/>
    <mergeCell ref="BQ91:BR91"/>
    <mergeCell ref="B83:J83"/>
    <mergeCell ref="B84:J84"/>
    <mergeCell ref="B85:J85"/>
    <mergeCell ref="B86:J86"/>
    <mergeCell ref="B87:J87"/>
    <mergeCell ref="B97:J97"/>
    <mergeCell ref="BQ97:BR97"/>
    <mergeCell ref="B98:J98"/>
    <mergeCell ref="B99:J99"/>
    <mergeCell ref="B100:J100"/>
    <mergeCell ref="B101:J101"/>
    <mergeCell ref="B92:J92"/>
    <mergeCell ref="B93:J93"/>
    <mergeCell ref="B94:J94"/>
    <mergeCell ref="B95:J95"/>
    <mergeCell ref="K95:R95"/>
    <mergeCell ref="B96:J96"/>
    <mergeCell ref="V105:AB105"/>
    <mergeCell ref="V106:AB106"/>
    <mergeCell ref="V107:AB107"/>
    <mergeCell ref="V108:AB108"/>
    <mergeCell ref="V109:AB109"/>
    <mergeCell ref="V110:AB110"/>
    <mergeCell ref="B102:J102"/>
    <mergeCell ref="A103:J103"/>
    <mergeCell ref="K103:R103"/>
    <mergeCell ref="A105:P113"/>
    <mergeCell ref="S105:T113"/>
    <mergeCell ref="U105:U110"/>
    <mergeCell ref="U111:U113"/>
    <mergeCell ref="B121:AC121"/>
    <mergeCell ref="B122:AC122"/>
    <mergeCell ref="B123:AC123"/>
    <mergeCell ref="B124:AC124"/>
    <mergeCell ref="B125:AC125"/>
    <mergeCell ref="B126:AC126"/>
    <mergeCell ref="V111:AB111"/>
    <mergeCell ref="V112:AB112"/>
    <mergeCell ref="V113:AB113"/>
    <mergeCell ref="A117:AC117"/>
    <mergeCell ref="B119:AC119"/>
    <mergeCell ref="B120:AC120"/>
    <mergeCell ref="B133:AC133"/>
    <mergeCell ref="B134:AC134"/>
    <mergeCell ref="B135:AC135"/>
    <mergeCell ref="B136:AC136"/>
    <mergeCell ref="B137:AC137"/>
    <mergeCell ref="B138:AC138"/>
    <mergeCell ref="B127:AC127"/>
    <mergeCell ref="B128:AC128"/>
    <mergeCell ref="B129:AC129"/>
    <mergeCell ref="B130:AC130"/>
    <mergeCell ref="B131:AC131"/>
    <mergeCell ref="B132:AC132"/>
    <mergeCell ref="B151:AC151"/>
    <mergeCell ref="B152:AC152"/>
    <mergeCell ref="B145:AC145"/>
    <mergeCell ref="B146:AC146"/>
    <mergeCell ref="B147:AC147"/>
    <mergeCell ref="B148:AC148"/>
    <mergeCell ref="B149:AC149"/>
    <mergeCell ref="B150:AC150"/>
    <mergeCell ref="B139:AC139"/>
    <mergeCell ref="B140:AC140"/>
    <mergeCell ref="B141:AC141"/>
    <mergeCell ref="B142:AC142"/>
    <mergeCell ref="B143:AC143"/>
    <mergeCell ref="B144:AC144"/>
  </mergeCells>
  <phoneticPr fontId="33" type="noConversion"/>
  <printOptions horizontalCentered="1"/>
  <pageMargins left="0.25" right="0.25" top="0.75" bottom="0.75" header="0.3" footer="0.3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workbookViewId="0">
      <selection activeCell="N23" sqref="N23"/>
    </sheetView>
  </sheetViews>
  <sheetFormatPr defaultRowHeight="12.75" customHeight="1" x14ac:dyDescent="0.2"/>
  <cols>
    <col min="1" max="1" width="4.5" style="215" customWidth="1"/>
    <col min="2" max="2" width="11.875" style="208" customWidth="1"/>
    <col min="3" max="3" width="9.75" style="208" customWidth="1"/>
    <col min="4" max="4" width="9.875" style="208" customWidth="1"/>
    <col min="5" max="5" width="10.25" style="208" customWidth="1"/>
    <col min="6" max="6" width="10.5" style="208" customWidth="1"/>
    <col min="7" max="7" width="10.125" style="208" customWidth="1"/>
    <col min="8" max="1024" width="8.5" style="208" customWidth="1"/>
  </cols>
  <sheetData>
    <row r="1" spans="1:9" ht="31.5" customHeight="1" x14ac:dyDescent="0.2">
      <c r="A1" s="335" t="s">
        <v>209</v>
      </c>
      <c r="B1" s="335"/>
      <c r="C1" s="335"/>
      <c r="D1" s="335"/>
      <c r="E1" s="335"/>
      <c r="F1" s="335"/>
      <c r="G1" s="335"/>
      <c r="H1" s="335"/>
      <c r="I1" s="335"/>
    </row>
    <row r="2" spans="1:9" ht="14.25" x14ac:dyDescent="0.2">
      <c r="A2" s="209"/>
      <c r="B2" s="210"/>
    </row>
    <row r="3" spans="1:9" ht="16.5" customHeight="1" x14ac:dyDescent="0.2">
      <c r="A3" s="211" t="s">
        <v>174</v>
      </c>
      <c r="B3" s="327" t="s">
        <v>175</v>
      </c>
      <c r="C3" s="327"/>
      <c r="D3" s="327"/>
      <c r="E3" s="327"/>
      <c r="F3" s="327"/>
      <c r="G3" s="327"/>
      <c r="H3" s="327"/>
      <c r="I3" s="327"/>
    </row>
    <row r="4" spans="1:9" ht="16.5" customHeight="1" x14ac:dyDescent="0.2">
      <c r="A4" s="212"/>
      <c r="B4" s="327" t="s">
        <v>176</v>
      </c>
      <c r="C4" s="327"/>
      <c r="D4" s="327"/>
      <c r="E4" s="327"/>
      <c r="F4" s="327"/>
      <c r="G4" s="327"/>
      <c r="H4" s="327"/>
      <c r="I4" s="327"/>
    </row>
    <row r="5" spans="1:9" ht="16.5" customHeight="1" x14ac:dyDescent="0.2">
      <c r="A5" s="212">
        <v>1</v>
      </c>
      <c r="B5" s="328" t="s">
        <v>240</v>
      </c>
      <c r="C5" s="328"/>
      <c r="D5" s="328"/>
      <c r="E5" s="328"/>
      <c r="F5" s="328"/>
      <c r="G5" s="328"/>
      <c r="H5" s="328"/>
      <c r="I5" s="328"/>
    </row>
    <row r="6" spans="1:9" ht="16.5" customHeight="1" x14ac:dyDescent="0.2">
      <c r="A6" s="212">
        <v>2</v>
      </c>
      <c r="B6" s="328" t="s">
        <v>241</v>
      </c>
      <c r="C6" s="328"/>
      <c r="D6" s="328"/>
      <c r="E6" s="328"/>
      <c r="F6" s="328"/>
      <c r="G6" s="328"/>
      <c r="H6" s="328"/>
      <c r="I6" s="328"/>
    </row>
    <row r="7" spans="1:9" ht="16.5" customHeight="1" x14ac:dyDescent="0.2">
      <c r="A7" s="212">
        <v>3</v>
      </c>
      <c r="B7" s="328" t="s">
        <v>242</v>
      </c>
      <c r="C7" s="328"/>
      <c r="D7" s="328"/>
      <c r="E7" s="328"/>
      <c r="F7" s="328"/>
      <c r="G7" s="328"/>
      <c r="H7" s="328"/>
      <c r="I7" s="328"/>
    </row>
    <row r="8" spans="1:9" ht="16.5" customHeight="1" x14ac:dyDescent="0.2">
      <c r="A8" s="212">
        <v>4</v>
      </c>
      <c r="B8" s="328" t="s">
        <v>243</v>
      </c>
      <c r="C8" s="328"/>
      <c r="D8" s="328"/>
      <c r="E8" s="328"/>
      <c r="F8" s="328"/>
      <c r="G8" s="328"/>
      <c r="H8" s="328"/>
      <c r="I8" s="328"/>
    </row>
    <row r="9" spans="1:9" ht="16.5" customHeight="1" x14ac:dyDescent="0.2">
      <c r="A9" s="212">
        <v>5</v>
      </c>
      <c r="B9" s="328" t="s">
        <v>244</v>
      </c>
      <c r="C9" s="328"/>
      <c r="D9" s="328"/>
      <c r="E9" s="328"/>
      <c r="F9" s="328"/>
      <c r="G9" s="328"/>
      <c r="H9" s="328"/>
      <c r="I9" s="328"/>
    </row>
    <row r="10" spans="1:9" ht="16.5" customHeight="1" x14ac:dyDescent="0.2">
      <c r="A10" s="212">
        <v>6</v>
      </c>
      <c r="B10" s="328" t="s">
        <v>245</v>
      </c>
      <c r="C10" s="328"/>
      <c r="D10" s="328"/>
      <c r="E10" s="328"/>
      <c r="F10" s="328"/>
      <c r="G10" s="328"/>
      <c r="H10" s="328"/>
      <c r="I10" s="328"/>
    </row>
    <row r="11" spans="1:9" ht="16.5" customHeight="1" x14ac:dyDescent="0.2">
      <c r="A11" s="212">
        <v>7</v>
      </c>
      <c r="B11" s="328" t="s">
        <v>246</v>
      </c>
      <c r="C11" s="328"/>
      <c r="D11" s="328"/>
      <c r="E11" s="328"/>
      <c r="F11" s="328"/>
      <c r="G11" s="328"/>
      <c r="H11" s="328"/>
      <c r="I11" s="328"/>
    </row>
    <row r="12" spans="1:9" ht="16.5" customHeight="1" x14ac:dyDescent="0.2">
      <c r="A12" s="212">
        <v>8</v>
      </c>
      <c r="B12" s="328" t="s">
        <v>247</v>
      </c>
      <c r="C12" s="328"/>
      <c r="D12" s="328"/>
      <c r="E12" s="328"/>
      <c r="F12" s="328"/>
      <c r="G12" s="328"/>
      <c r="H12" s="328"/>
      <c r="I12" s="328"/>
    </row>
    <row r="13" spans="1:9" ht="16.5" customHeight="1" x14ac:dyDescent="0.2">
      <c r="A13" s="212">
        <v>9</v>
      </c>
      <c r="B13" s="328" t="s">
        <v>248</v>
      </c>
      <c r="C13" s="328"/>
      <c r="D13" s="328"/>
      <c r="E13" s="328"/>
      <c r="F13" s="328"/>
      <c r="G13" s="328"/>
      <c r="H13" s="328"/>
      <c r="I13" s="328"/>
    </row>
    <row r="14" spans="1:9" ht="16.5" customHeight="1" x14ac:dyDescent="0.2">
      <c r="A14" s="212">
        <v>10</v>
      </c>
      <c r="B14" s="328" t="s">
        <v>249</v>
      </c>
      <c r="C14" s="328"/>
      <c r="D14" s="328"/>
      <c r="E14" s="328"/>
      <c r="F14" s="328"/>
      <c r="G14" s="328"/>
      <c r="H14" s="328"/>
      <c r="I14" s="328"/>
    </row>
    <row r="15" spans="1:9" ht="16.5" customHeight="1" x14ac:dyDescent="0.2">
      <c r="A15" s="212">
        <v>11</v>
      </c>
      <c r="B15" s="328" t="s">
        <v>250</v>
      </c>
      <c r="C15" s="328"/>
      <c r="D15" s="328"/>
      <c r="E15" s="328"/>
      <c r="F15" s="328"/>
      <c r="G15" s="328"/>
      <c r="H15" s="328"/>
      <c r="I15" s="328"/>
    </row>
    <row r="16" spans="1:9" ht="16.5" customHeight="1" x14ac:dyDescent="0.2">
      <c r="A16" s="212">
        <v>12</v>
      </c>
      <c r="B16" s="328" t="s">
        <v>251</v>
      </c>
      <c r="C16" s="328" t="s">
        <v>72</v>
      </c>
      <c r="D16" s="328" t="s">
        <v>72</v>
      </c>
      <c r="E16" s="328" t="s">
        <v>72</v>
      </c>
      <c r="F16" s="328" t="s">
        <v>72</v>
      </c>
      <c r="G16" s="328" t="s">
        <v>72</v>
      </c>
      <c r="H16" s="328" t="s">
        <v>72</v>
      </c>
      <c r="I16" s="328" t="s">
        <v>72</v>
      </c>
    </row>
    <row r="17" spans="1:9" ht="16.5" customHeight="1" x14ac:dyDescent="0.2">
      <c r="A17" s="212">
        <v>13</v>
      </c>
      <c r="B17" s="328" t="s">
        <v>105</v>
      </c>
      <c r="C17" s="328"/>
      <c r="D17" s="328"/>
      <c r="E17" s="328"/>
      <c r="F17" s="328"/>
      <c r="G17" s="328"/>
      <c r="H17" s="328"/>
      <c r="I17" s="328"/>
    </row>
    <row r="18" spans="1:9" ht="16.5" customHeight="1" x14ac:dyDescent="0.2">
      <c r="A18" s="212">
        <v>14</v>
      </c>
      <c r="B18" s="328" t="s">
        <v>252</v>
      </c>
      <c r="C18" s="328"/>
      <c r="D18" s="328"/>
      <c r="E18" s="328"/>
      <c r="F18" s="328"/>
      <c r="G18" s="328"/>
      <c r="H18" s="328"/>
      <c r="I18" s="328"/>
    </row>
    <row r="19" spans="1:9" ht="16.5" customHeight="1" x14ac:dyDescent="0.2">
      <c r="A19" s="212">
        <v>15</v>
      </c>
      <c r="B19" s="328" t="s">
        <v>253</v>
      </c>
      <c r="C19" s="328"/>
      <c r="D19" s="328"/>
      <c r="E19" s="328"/>
      <c r="F19" s="328"/>
      <c r="G19" s="328"/>
      <c r="H19" s="328"/>
      <c r="I19" s="328"/>
    </row>
    <row r="20" spans="1:9" ht="16.5" customHeight="1" x14ac:dyDescent="0.2">
      <c r="A20" s="212"/>
      <c r="B20" s="327" t="s">
        <v>190</v>
      </c>
      <c r="C20" s="327"/>
      <c r="D20" s="327"/>
      <c r="E20" s="327"/>
      <c r="F20" s="327"/>
      <c r="G20" s="327"/>
      <c r="H20" s="327"/>
      <c r="I20" s="327"/>
    </row>
    <row r="21" spans="1:9" ht="16.5" customHeight="1" x14ac:dyDescent="0.2">
      <c r="A21" s="212">
        <v>1</v>
      </c>
      <c r="B21" s="330" t="s">
        <v>251</v>
      </c>
      <c r="C21" s="330"/>
      <c r="D21" s="330"/>
      <c r="E21" s="330"/>
      <c r="F21" s="330"/>
      <c r="G21" s="330"/>
      <c r="H21" s="330"/>
      <c r="I21" s="330"/>
    </row>
    <row r="22" spans="1:9" ht="16.5" customHeight="1" x14ac:dyDescent="0.2">
      <c r="A22" s="212">
        <v>2</v>
      </c>
      <c r="B22" s="331" t="s">
        <v>244</v>
      </c>
      <c r="C22" s="331"/>
      <c r="D22" s="331"/>
      <c r="E22" s="331"/>
      <c r="F22" s="331"/>
      <c r="G22" s="331"/>
      <c r="H22" s="331"/>
      <c r="I22" s="331"/>
    </row>
    <row r="23" spans="1:9" ht="16.5" customHeight="1" x14ac:dyDescent="0.2">
      <c r="A23" s="212">
        <v>3</v>
      </c>
      <c r="B23" s="331" t="s">
        <v>243</v>
      </c>
      <c r="C23" s="331"/>
      <c r="D23" s="331"/>
      <c r="E23" s="331"/>
      <c r="F23" s="331"/>
      <c r="G23" s="331"/>
      <c r="H23" s="331"/>
      <c r="I23" s="331"/>
    </row>
    <row r="24" spans="1:9" ht="16.5" customHeight="1" x14ac:dyDescent="0.2">
      <c r="A24" s="212">
        <v>4</v>
      </c>
      <c r="B24" s="331" t="s">
        <v>254</v>
      </c>
      <c r="C24" s="331"/>
      <c r="D24" s="331"/>
      <c r="E24" s="331"/>
      <c r="F24" s="331"/>
      <c r="G24" s="331"/>
      <c r="H24" s="331"/>
      <c r="I24" s="331"/>
    </row>
    <row r="25" spans="1:9" ht="16.5" customHeight="1" x14ac:dyDescent="0.2">
      <c r="A25" s="212">
        <v>5</v>
      </c>
      <c r="B25" s="331" t="s">
        <v>255</v>
      </c>
      <c r="C25" s="331"/>
      <c r="D25" s="331"/>
      <c r="E25" s="331"/>
      <c r="F25" s="331"/>
      <c r="G25" s="331"/>
      <c r="H25" s="331"/>
      <c r="I25" s="331"/>
    </row>
    <row r="26" spans="1:9" ht="16.5" customHeight="1" x14ac:dyDescent="0.2">
      <c r="A26" s="212">
        <v>6</v>
      </c>
      <c r="B26" s="331" t="s">
        <v>256</v>
      </c>
      <c r="C26" s="331"/>
      <c r="D26" s="331"/>
      <c r="E26" s="331"/>
      <c r="F26" s="331"/>
      <c r="G26" s="331"/>
      <c r="H26" s="331"/>
      <c r="I26" s="331"/>
    </row>
    <row r="27" spans="1:9" ht="16.5" customHeight="1" x14ac:dyDescent="0.2">
      <c r="A27" s="212">
        <v>7</v>
      </c>
      <c r="B27" s="332" t="s">
        <v>252</v>
      </c>
      <c r="C27" s="333"/>
      <c r="D27" s="333"/>
      <c r="E27" s="333"/>
      <c r="F27" s="333"/>
      <c r="G27" s="333"/>
      <c r="H27" s="333"/>
      <c r="I27" s="334"/>
    </row>
    <row r="28" spans="1:9" ht="16.5" customHeight="1" x14ac:dyDescent="0.2">
      <c r="A28" s="212"/>
      <c r="B28" s="329" t="s">
        <v>202</v>
      </c>
      <c r="C28" s="329"/>
      <c r="D28" s="329"/>
      <c r="E28" s="329"/>
      <c r="F28" s="329"/>
      <c r="G28" s="329"/>
      <c r="H28" s="329"/>
      <c r="I28" s="329"/>
    </row>
    <row r="29" spans="1:9" ht="16.5" customHeight="1" x14ac:dyDescent="0.2">
      <c r="A29" s="212">
        <v>1</v>
      </c>
      <c r="B29" s="326" t="s">
        <v>257</v>
      </c>
      <c r="C29" s="326"/>
      <c r="D29" s="326"/>
      <c r="E29" s="326"/>
      <c r="F29" s="326"/>
      <c r="G29" s="326"/>
      <c r="H29" s="326"/>
      <c r="I29" s="326"/>
    </row>
    <row r="30" spans="1:9" ht="16.5" customHeight="1" x14ac:dyDescent="0.2">
      <c r="A30" s="212">
        <v>2</v>
      </c>
      <c r="B30" s="326" t="s">
        <v>258</v>
      </c>
      <c r="C30" s="326"/>
      <c r="D30" s="326"/>
      <c r="E30" s="326"/>
      <c r="F30" s="326"/>
      <c r="G30" s="326"/>
      <c r="H30" s="326"/>
      <c r="I30" s="326"/>
    </row>
    <row r="31" spans="1:9" ht="12.75" customHeight="1" x14ac:dyDescent="0.2">
      <c r="A31" s="212"/>
      <c r="B31" s="327" t="s">
        <v>206</v>
      </c>
      <c r="C31" s="327"/>
      <c r="D31" s="327"/>
      <c r="E31" s="327"/>
      <c r="F31" s="327"/>
      <c r="G31" s="327"/>
      <c r="H31" s="327"/>
      <c r="I31" s="327"/>
    </row>
    <row r="32" spans="1:9" ht="12.75" customHeight="1" x14ac:dyDescent="0.2">
      <c r="A32" s="212">
        <v>1</v>
      </c>
      <c r="B32" s="328" t="s">
        <v>259</v>
      </c>
      <c r="C32" s="328"/>
      <c r="D32" s="328"/>
      <c r="E32" s="328"/>
      <c r="F32" s="328"/>
      <c r="G32" s="328"/>
      <c r="H32" s="328"/>
      <c r="I32" s="328"/>
    </row>
    <row r="33" spans="1:9" ht="12.75" customHeight="1" x14ac:dyDescent="0.2">
      <c r="A33" s="212">
        <v>2</v>
      </c>
      <c r="B33" s="328" t="s">
        <v>260</v>
      </c>
      <c r="C33" s="328"/>
      <c r="D33" s="328"/>
      <c r="E33" s="328"/>
      <c r="F33" s="328"/>
      <c r="G33" s="328"/>
      <c r="H33" s="328"/>
      <c r="I33" s="328"/>
    </row>
    <row r="34" spans="1:9" ht="12.75" customHeight="1" x14ac:dyDescent="0.2">
      <c r="A34" s="213"/>
      <c r="B34" s="214"/>
      <c r="C34" s="214"/>
      <c r="D34" s="214"/>
      <c r="E34" s="214"/>
      <c r="F34" s="214"/>
      <c r="G34" s="214"/>
      <c r="H34" s="214"/>
      <c r="I34" s="214"/>
    </row>
    <row r="35" spans="1:9" s="208" customFormat="1" ht="12.75" customHeight="1" x14ac:dyDescent="0.2"/>
  </sheetData>
  <mergeCells count="32">
    <mergeCell ref="A1:I1"/>
    <mergeCell ref="B3:I3"/>
    <mergeCell ref="B4:I4"/>
    <mergeCell ref="B5:I5"/>
    <mergeCell ref="B6:I6"/>
    <mergeCell ref="B16:I1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28:I28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9:I29"/>
    <mergeCell ref="B30:I30"/>
    <mergeCell ref="B31:I31"/>
    <mergeCell ref="B32:I32"/>
    <mergeCell ref="B33:I33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План учебного 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5</cp:revision>
  <cp:lastPrinted>2022-09-10T07:20:12Z</cp:lastPrinted>
  <dcterms:created xsi:type="dcterms:W3CDTF">2021-03-13T09:55:59Z</dcterms:created>
  <dcterms:modified xsi:type="dcterms:W3CDTF">2024-01-25T11:23:24Z</dcterms:modified>
</cp:coreProperties>
</file>