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ем с 2019 года\Очная форма обучения\15.02.16 ФП Профессионалитет\"/>
    </mc:Choice>
  </mc:AlternateContent>
  <xr:revisionPtr revIDLastSave="0" documentId="13_ncr:1_{CBA97390-D28D-41AA-88C2-BBB44C37EA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ьный лист" sheetId="1" r:id="rId1"/>
    <sheet name="План учебного процесса" sheetId="2" r:id="rId2"/>
  </sheet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93" i="2" l="1"/>
  <c r="U25" i="2"/>
  <c r="BA91" i="2"/>
  <c r="AQ91" i="2"/>
  <c r="BB78" i="2"/>
  <c r="BC78" i="2"/>
  <c r="BD78" i="2"/>
  <c r="BE78" i="2"/>
  <c r="BA77" i="2"/>
  <c r="AB82" i="2"/>
  <c r="AQ45" i="2" l="1"/>
  <c r="AL91" i="2"/>
  <c r="AQ46" i="2"/>
  <c r="AQ47" i="2"/>
  <c r="AQ48" i="2"/>
  <c r="AQ49" i="2"/>
  <c r="AQ50" i="2"/>
  <c r="AQ51" i="2"/>
  <c r="AQ52" i="2"/>
  <c r="AQ53" i="2"/>
  <c r="AL53" i="2"/>
  <c r="AL52" i="2"/>
  <c r="AL51" i="2"/>
  <c r="AL50" i="2"/>
  <c r="AL48" i="2"/>
  <c r="AL45" i="2"/>
  <c r="AL40" i="2"/>
  <c r="AL38" i="2"/>
  <c r="S63" i="2"/>
  <c r="T80" i="2"/>
  <c r="T75" i="2"/>
  <c r="T70" i="2"/>
  <c r="T65" i="2"/>
  <c r="T60" i="2"/>
  <c r="T59" i="2"/>
  <c r="T53" i="2"/>
  <c r="T52" i="2"/>
  <c r="T51" i="2"/>
  <c r="T50" i="2"/>
  <c r="T49" i="2"/>
  <c r="T48" i="2"/>
  <c r="T47" i="2"/>
  <c r="T46" i="2"/>
  <c r="T45" i="2"/>
  <c r="T42" i="2"/>
  <c r="T41" i="2"/>
  <c r="T40" i="2"/>
  <c r="T39" i="2"/>
  <c r="T38" i="2"/>
  <c r="T34" i="2"/>
  <c r="T33" i="2"/>
  <c r="T31" i="2"/>
  <c r="T30" i="2"/>
  <c r="T29" i="2"/>
  <c r="T21" i="2"/>
  <c r="T22" i="2"/>
  <c r="T23" i="2"/>
  <c r="T24" i="2"/>
  <c r="T25" i="2"/>
  <c r="T26" i="2"/>
  <c r="T27" i="2"/>
  <c r="T20" i="2"/>
  <c r="U80" i="2"/>
  <c r="AL66" i="2"/>
  <c r="AG66" i="2"/>
  <c r="AB66" i="2"/>
  <c r="AL62" i="2"/>
  <c r="AG62" i="2"/>
  <c r="AB62" i="2"/>
  <c r="S75" i="2" l="1"/>
  <c r="S73" i="2" s="1"/>
  <c r="AV91" i="2"/>
  <c r="BA82" i="2"/>
  <c r="AV82" i="2"/>
  <c r="AL82" i="2"/>
  <c r="AG82" i="2"/>
  <c r="AQ66" i="2"/>
  <c r="AQ94" i="2"/>
  <c r="AQ93" i="2" l="1"/>
  <c r="AV76" i="2" l="1"/>
  <c r="AV77" i="2"/>
  <c r="U38" i="2"/>
  <c r="Q38" i="2" s="1"/>
  <c r="S7" i="2"/>
  <c r="AN41" i="2"/>
  <c r="AL41" i="2" s="1"/>
  <c r="S60" i="2"/>
  <c r="BA60" i="2"/>
  <c r="AV60" i="2"/>
  <c r="AQ60" i="2"/>
  <c r="AL60" i="2"/>
  <c r="AG60" i="2"/>
  <c r="AB60" i="2"/>
  <c r="Z60" i="2"/>
  <c r="U60" i="2"/>
  <c r="V60" i="2" s="1"/>
  <c r="AN39" i="2"/>
  <c r="AL39" i="2" s="1"/>
  <c r="S46" i="2"/>
  <c r="S47" i="2"/>
  <c r="S6" i="2" l="1"/>
  <c r="Q60" i="2"/>
  <c r="BA40" i="2" l="1"/>
  <c r="AV40" i="2"/>
  <c r="AQ40" i="2"/>
  <c r="AG40" i="2"/>
  <c r="AB40" i="2"/>
  <c r="AA40" i="2"/>
  <c r="Z40" i="2"/>
  <c r="U40" i="2"/>
  <c r="V40" i="2" s="1"/>
  <c r="S40" i="2"/>
  <c r="BA95" i="2"/>
  <c r="AV95" i="2"/>
  <c r="AQ95" i="2"/>
  <c r="AL95" i="2"/>
  <c r="AG95" i="2"/>
  <c r="AB95" i="2"/>
  <c r="BA94" i="2"/>
  <c r="AV94" i="2"/>
  <c r="AL94" i="2"/>
  <c r="AG94" i="2"/>
  <c r="AB94" i="2"/>
  <c r="AV93" i="2"/>
  <c r="AL93" i="2"/>
  <c r="AG93" i="2"/>
  <c r="AB93" i="2"/>
  <c r="Q40" i="2" l="1"/>
  <c r="AG91" i="2"/>
  <c r="R17" i="2"/>
  <c r="AI17" i="2" l="1"/>
  <c r="AD17" i="2"/>
  <c r="BA34" i="2" l="1"/>
  <c r="AV34" i="2"/>
  <c r="AQ34" i="2"/>
  <c r="AL34" i="2"/>
  <c r="AG34" i="2"/>
  <c r="AB34" i="2"/>
  <c r="Z34" i="2"/>
  <c r="U34" i="2"/>
  <c r="V34" i="2" s="1"/>
  <c r="S34" i="2"/>
  <c r="Q34" i="2" l="1"/>
  <c r="BA31" i="2" l="1"/>
  <c r="AV31" i="2"/>
  <c r="AQ31" i="2"/>
  <c r="AL31" i="2"/>
  <c r="AG31" i="2"/>
  <c r="AB31" i="2"/>
  <c r="Z31" i="2"/>
  <c r="U31" i="2"/>
  <c r="S31" i="2"/>
  <c r="Q31" i="2" l="1"/>
  <c r="V31" i="2"/>
  <c r="U29" i="2"/>
  <c r="V29" i="2" s="1"/>
  <c r="Z29" i="2"/>
  <c r="AB29" i="2"/>
  <c r="AG29" i="2"/>
  <c r="AL29" i="2"/>
  <c r="AQ29" i="2"/>
  <c r="AV29" i="2"/>
  <c r="BA29" i="2"/>
  <c r="S29" i="2"/>
  <c r="Q29" i="2" l="1"/>
  <c r="BA92" i="2"/>
  <c r="AV92" i="2"/>
  <c r="AQ92" i="2"/>
  <c r="AL92" i="2"/>
  <c r="AG92" i="2"/>
  <c r="AB92" i="2"/>
  <c r="Z84" i="2"/>
  <c r="Q84" i="2"/>
  <c r="BA83" i="2"/>
  <c r="AV83" i="2"/>
  <c r="AQ83" i="2"/>
  <c r="AL83" i="2"/>
  <c r="AG83" i="2"/>
  <c r="AB83" i="2"/>
  <c r="AA83" i="2"/>
  <c r="Z83" i="2"/>
  <c r="AQ82" i="2"/>
  <c r="Z82" i="2"/>
  <c r="Q82" i="2" s="1"/>
  <c r="BA81" i="2"/>
  <c r="AV81" i="2"/>
  <c r="AQ81" i="2"/>
  <c r="AL81" i="2"/>
  <c r="AG81" i="2"/>
  <c r="AB81" i="2"/>
  <c r="Z81" i="2"/>
  <c r="Q81" i="2" s="1"/>
  <c r="BA80" i="2"/>
  <c r="AV80" i="2"/>
  <c r="AQ80" i="2"/>
  <c r="AL80" i="2"/>
  <c r="AG80" i="2"/>
  <c r="AB80" i="2"/>
  <c r="Z80" i="2"/>
  <c r="V80" i="2"/>
  <c r="V78" i="2" s="1"/>
  <c r="S80" i="2"/>
  <c r="Q80" i="2" s="1"/>
  <c r="Q78" i="2" s="1"/>
  <c r="AZ78" i="2"/>
  <c r="AY78" i="2"/>
  <c r="AX78" i="2"/>
  <c r="AW78" i="2"/>
  <c r="AU78" i="2"/>
  <c r="AT78" i="2"/>
  <c r="AS78" i="2"/>
  <c r="AR78" i="2"/>
  <c r="AP78" i="2"/>
  <c r="AO78" i="2"/>
  <c r="AN78" i="2"/>
  <c r="AM78" i="2"/>
  <c r="AK78" i="2"/>
  <c r="AJ78" i="2"/>
  <c r="AI78" i="2"/>
  <c r="AH78" i="2"/>
  <c r="AF78" i="2"/>
  <c r="AE78" i="2"/>
  <c r="AD78" i="2"/>
  <c r="AC78" i="2"/>
  <c r="AA78" i="2"/>
  <c r="Y78" i="2"/>
  <c r="X78" i="2"/>
  <c r="W78" i="2"/>
  <c r="R78" i="2"/>
  <c r="AQ77" i="2"/>
  <c r="AL77" i="2"/>
  <c r="AG77" i="2"/>
  <c r="AB77" i="2"/>
  <c r="Z77" i="2"/>
  <c r="Q77" i="2" s="1"/>
  <c r="BA76" i="2"/>
  <c r="Z76" i="2"/>
  <c r="Q76" i="2" s="1"/>
  <c r="BA75" i="2"/>
  <c r="AV75" i="2"/>
  <c r="AQ75" i="2"/>
  <c r="AL75" i="2"/>
  <c r="AG75" i="2"/>
  <c r="AB75" i="2"/>
  <c r="Z75" i="2"/>
  <c r="U75" i="2"/>
  <c r="Q75" i="2" s="1"/>
  <c r="BE73" i="2"/>
  <c r="BD73" i="2"/>
  <c r="BC73" i="2"/>
  <c r="BB73" i="2"/>
  <c r="AZ73" i="2"/>
  <c r="AY73" i="2"/>
  <c r="AX73" i="2"/>
  <c r="AW73" i="2"/>
  <c r="AU73" i="2"/>
  <c r="AT73" i="2"/>
  <c r="AS73" i="2"/>
  <c r="AR73" i="2"/>
  <c r="AP73" i="2"/>
  <c r="AO73" i="2"/>
  <c r="AN73" i="2"/>
  <c r="AM73" i="2"/>
  <c r="AK73" i="2"/>
  <c r="AJ73" i="2"/>
  <c r="AI73" i="2"/>
  <c r="AH73" i="2"/>
  <c r="AF73" i="2"/>
  <c r="AE73" i="2"/>
  <c r="AD73" i="2"/>
  <c r="AC73" i="2"/>
  <c r="AA73" i="2"/>
  <c r="Y73" i="2"/>
  <c r="X73" i="2"/>
  <c r="W73" i="2"/>
  <c r="R73" i="2"/>
  <c r="BA72" i="2"/>
  <c r="AV72" i="2"/>
  <c r="AQ72" i="2"/>
  <c r="AL72" i="2"/>
  <c r="AG72" i="2"/>
  <c r="AB72" i="2"/>
  <c r="Z72" i="2"/>
  <c r="Q72" i="2" s="1"/>
  <c r="BA71" i="2"/>
  <c r="AV71" i="2"/>
  <c r="Z71" i="2"/>
  <c r="Q71" i="2" s="1"/>
  <c r="BA70" i="2"/>
  <c r="AV70" i="2"/>
  <c r="AQ70" i="2"/>
  <c r="AL70" i="2"/>
  <c r="AG70" i="2"/>
  <c r="AB70" i="2"/>
  <c r="Z70" i="2"/>
  <c r="U70" i="2"/>
  <c r="V70" i="2" s="1"/>
  <c r="V68" i="2" s="1"/>
  <c r="S70" i="2"/>
  <c r="BE68" i="2"/>
  <c r="BD68" i="2"/>
  <c r="BC68" i="2"/>
  <c r="BB68" i="2"/>
  <c r="AZ68" i="2"/>
  <c r="AY68" i="2"/>
  <c r="AX68" i="2"/>
  <c r="AW68" i="2"/>
  <c r="AU68" i="2"/>
  <c r="AT68" i="2"/>
  <c r="AS68" i="2"/>
  <c r="AR68" i="2"/>
  <c r="AP68" i="2"/>
  <c r="AO68" i="2"/>
  <c r="AN68" i="2"/>
  <c r="AM68" i="2"/>
  <c r="AK68" i="2"/>
  <c r="AJ68" i="2"/>
  <c r="AI68" i="2"/>
  <c r="AH68" i="2"/>
  <c r="AF68" i="2"/>
  <c r="AE68" i="2"/>
  <c r="AD68" i="2"/>
  <c r="AC68" i="2"/>
  <c r="AA68" i="2"/>
  <c r="Y68" i="2"/>
  <c r="X68" i="2"/>
  <c r="W68" i="2"/>
  <c r="R68" i="2"/>
  <c r="BA67" i="2"/>
  <c r="AV67" i="2"/>
  <c r="AQ67" i="2"/>
  <c r="AL67" i="2"/>
  <c r="AG67" i="2"/>
  <c r="AB67" i="2"/>
  <c r="Z67" i="2"/>
  <c r="Q67" i="2" s="1"/>
  <c r="BA66" i="2"/>
  <c r="AV66" i="2"/>
  <c r="Z66" i="2"/>
  <c r="AA63" i="2"/>
  <c r="BA65" i="2"/>
  <c r="AV65" i="2"/>
  <c r="AQ65" i="2"/>
  <c r="AL65" i="2"/>
  <c r="AG65" i="2"/>
  <c r="AB65" i="2"/>
  <c r="Z65" i="2"/>
  <c r="U65" i="2"/>
  <c r="BE63" i="2"/>
  <c r="BD63" i="2"/>
  <c r="BC63" i="2"/>
  <c r="BB63" i="2"/>
  <c r="AZ63" i="2"/>
  <c r="AY63" i="2"/>
  <c r="AX63" i="2"/>
  <c r="AW63" i="2"/>
  <c r="AU63" i="2"/>
  <c r="AT63" i="2"/>
  <c r="AS63" i="2"/>
  <c r="AR63" i="2"/>
  <c r="AP63" i="2"/>
  <c r="AO63" i="2"/>
  <c r="AN63" i="2"/>
  <c r="AM63" i="2"/>
  <c r="AK63" i="2"/>
  <c r="AJ63" i="2"/>
  <c r="AI63" i="2"/>
  <c r="AH63" i="2"/>
  <c r="AF63" i="2"/>
  <c r="AE63" i="2"/>
  <c r="AD63" i="2"/>
  <c r="AC63" i="2"/>
  <c r="Y63" i="2"/>
  <c r="X63" i="2"/>
  <c r="W63" i="2"/>
  <c r="R63" i="2"/>
  <c r="AV62" i="2"/>
  <c r="AQ62" i="2"/>
  <c r="Z62" i="2"/>
  <c r="Q62" i="2" s="1"/>
  <c r="BA61" i="2"/>
  <c r="AV61" i="2"/>
  <c r="AQ61" i="2"/>
  <c r="AL61" i="2"/>
  <c r="AL88" i="2" s="1"/>
  <c r="AG61" i="2"/>
  <c r="AG88" i="2" s="1"/>
  <c r="AB61" i="2"/>
  <c r="AB88" i="2" s="1"/>
  <c r="Z61" i="2"/>
  <c r="Q61" i="2" s="1"/>
  <c r="BA59" i="2"/>
  <c r="AV59" i="2"/>
  <c r="AQ59" i="2"/>
  <c r="AL59" i="2"/>
  <c r="AG59" i="2"/>
  <c r="AB59" i="2"/>
  <c r="Z59" i="2"/>
  <c r="U59" i="2"/>
  <c r="S59" i="2"/>
  <c r="S57" i="2" s="1"/>
  <c r="BE57" i="2"/>
  <c r="BD57" i="2"/>
  <c r="BC57" i="2"/>
  <c r="BB57" i="2"/>
  <c r="AZ57" i="2"/>
  <c r="AY57" i="2"/>
  <c r="AX57" i="2"/>
  <c r="AW57" i="2"/>
  <c r="AU57" i="2"/>
  <c r="AT57" i="2"/>
  <c r="AS57" i="2"/>
  <c r="AR57" i="2"/>
  <c r="AP57" i="2"/>
  <c r="AO57" i="2"/>
  <c r="AN57" i="2"/>
  <c r="AM57" i="2"/>
  <c r="AK57" i="2"/>
  <c r="AJ57" i="2"/>
  <c r="AI57" i="2"/>
  <c r="AH57" i="2"/>
  <c r="AF57" i="2"/>
  <c r="AE57" i="2"/>
  <c r="AD57" i="2"/>
  <c r="AC57" i="2"/>
  <c r="AA57" i="2"/>
  <c r="Y57" i="2"/>
  <c r="X57" i="2"/>
  <c r="W57" i="2"/>
  <c r="R57" i="2"/>
  <c r="BA53" i="2"/>
  <c r="AV53" i="2"/>
  <c r="AG53" i="2"/>
  <c r="AB53" i="2"/>
  <c r="AA53" i="2"/>
  <c r="Z53" i="2"/>
  <c r="U53" i="2"/>
  <c r="S53" i="2"/>
  <c r="BA52" i="2"/>
  <c r="AV52" i="2"/>
  <c r="AG52" i="2"/>
  <c r="AB52" i="2"/>
  <c r="AA52" i="2"/>
  <c r="Z52" i="2"/>
  <c r="U52" i="2"/>
  <c r="V52" i="2" s="1"/>
  <c r="S52" i="2"/>
  <c r="BA51" i="2"/>
  <c r="AV51" i="2"/>
  <c r="AG51" i="2"/>
  <c r="AB51" i="2"/>
  <c r="AA51" i="2"/>
  <c r="Z51" i="2"/>
  <c r="U51" i="2"/>
  <c r="V51" i="2" s="1"/>
  <c r="S51" i="2"/>
  <c r="BA50" i="2"/>
  <c r="AV50" i="2"/>
  <c r="AG50" i="2"/>
  <c r="AB50" i="2"/>
  <c r="AA50" i="2"/>
  <c r="Z50" i="2"/>
  <c r="U50" i="2"/>
  <c r="V50" i="2" s="1"/>
  <c r="S50" i="2"/>
  <c r="BA49" i="2"/>
  <c r="AV49" i="2"/>
  <c r="AL49" i="2"/>
  <c r="AG49" i="2"/>
  <c r="AB49" i="2"/>
  <c r="AA49" i="2"/>
  <c r="Z49" i="2"/>
  <c r="U49" i="2"/>
  <c r="V49" i="2" s="1"/>
  <c r="S49" i="2"/>
  <c r="BA48" i="2"/>
  <c r="AV48" i="2"/>
  <c r="AG48" i="2"/>
  <c r="AB48" i="2"/>
  <c r="AA48" i="2"/>
  <c r="Z48" i="2"/>
  <c r="U48" i="2"/>
  <c r="V48" i="2" s="1"/>
  <c r="S48" i="2"/>
  <c r="BA47" i="2"/>
  <c r="AV47" i="2"/>
  <c r="AL47" i="2"/>
  <c r="AG47" i="2"/>
  <c r="AB47" i="2"/>
  <c r="AA47" i="2"/>
  <c r="Z47" i="2"/>
  <c r="U47" i="2"/>
  <c r="V47" i="2" s="1"/>
  <c r="BA46" i="2"/>
  <c r="AV46" i="2"/>
  <c r="AL46" i="2"/>
  <c r="AG46" i="2"/>
  <c r="AB46" i="2"/>
  <c r="AA46" i="2"/>
  <c r="Z46" i="2"/>
  <c r="U46" i="2"/>
  <c r="Q46" i="2" s="1"/>
  <c r="BA45" i="2"/>
  <c r="AV45" i="2"/>
  <c r="AG45" i="2"/>
  <c r="AB45" i="2"/>
  <c r="AA45" i="2"/>
  <c r="Z45" i="2"/>
  <c r="U45" i="2"/>
  <c r="V45" i="2" s="1"/>
  <c r="S45" i="2"/>
  <c r="BE43" i="2"/>
  <c r="BD43" i="2"/>
  <c r="BC43" i="2"/>
  <c r="BB43" i="2"/>
  <c r="AZ43" i="2"/>
  <c r="AY43" i="2"/>
  <c r="AX43" i="2"/>
  <c r="AW43" i="2"/>
  <c r="AU43" i="2"/>
  <c r="AT43" i="2"/>
  <c r="AS43" i="2"/>
  <c r="AR43" i="2"/>
  <c r="AP43" i="2"/>
  <c r="AO43" i="2"/>
  <c r="AN43" i="2"/>
  <c r="AM43" i="2"/>
  <c r="AK43" i="2"/>
  <c r="AJ43" i="2"/>
  <c r="AI43" i="2"/>
  <c r="AH43" i="2"/>
  <c r="AF43" i="2"/>
  <c r="AE43" i="2"/>
  <c r="AD43" i="2"/>
  <c r="AC43" i="2"/>
  <c r="Y43" i="2"/>
  <c r="X43" i="2"/>
  <c r="W43" i="2"/>
  <c r="R43" i="2"/>
  <c r="BA42" i="2"/>
  <c r="AV42" i="2"/>
  <c r="AQ42" i="2"/>
  <c r="AL42" i="2"/>
  <c r="AG42" i="2"/>
  <c r="AB42" i="2"/>
  <c r="AA42" i="2"/>
  <c r="Z42" i="2"/>
  <c r="U42" i="2"/>
  <c r="V42" i="2" s="1"/>
  <c r="S42" i="2"/>
  <c r="BA41" i="2"/>
  <c r="AV41" i="2"/>
  <c r="AQ41" i="2"/>
  <c r="AG41" i="2"/>
  <c r="AB41" i="2"/>
  <c r="AA41" i="2"/>
  <c r="Z41" i="2"/>
  <c r="S41" i="2"/>
  <c r="BA39" i="2"/>
  <c r="AV39" i="2"/>
  <c r="AQ39" i="2"/>
  <c r="AG39" i="2"/>
  <c r="AB39" i="2"/>
  <c r="AA39" i="2"/>
  <c r="Z39" i="2"/>
  <c r="U39" i="2"/>
  <c r="S39" i="2"/>
  <c r="BA38" i="2"/>
  <c r="AV38" i="2"/>
  <c r="AQ38" i="2"/>
  <c r="AG38" i="2"/>
  <c r="AB38" i="2"/>
  <c r="AA38" i="2"/>
  <c r="Z38" i="2"/>
  <c r="V38" i="2"/>
  <c r="S38" i="2"/>
  <c r="BE36" i="2"/>
  <c r="BD36" i="2"/>
  <c r="BC36" i="2"/>
  <c r="BB36" i="2"/>
  <c r="AZ36" i="2"/>
  <c r="AY36" i="2"/>
  <c r="AX36" i="2"/>
  <c r="AW36" i="2"/>
  <c r="AU36" i="2"/>
  <c r="AT36" i="2"/>
  <c r="AS36" i="2"/>
  <c r="AR36" i="2"/>
  <c r="AP36" i="2"/>
  <c r="AO36" i="2"/>
  <c r="AM36" i="2"/>
  <c r="AK36" i="2"/>
  <c r="AJ36" i="2"/>
  <c r="AI36" i="2"/>
  <c r="AH36" i="2"/>
  <c r="AF36" i="2"/>
  <c r="AE36" i="2"/>
  <c r="AD36" i="2"/>
  <c r="AC36" i="2"/>
  <c r="Y36" i="2"/>
  <c r="X36" i="2"/>
  <c r="W36" i="2"/>
  <c r="R36" i="2"/>
  <c r="BA33" i="2"/>
  <c r="AV33" i="2"/>
  <c r="AQ33" i="2"/>
  <c r="AL33" i="2"/>
  <c r="AG33" i="2"/>
  <c r="AB33" i="2"/>
  <c r="Z33" i="2"/>
  <c r="U33" i="2"/>
  <c r="V33" i="2" s="1"/>
  <c r="S33" i="2"/>
  <c r="BA30" i="2"/>
  <c r="AV30" i="2"/>
  <c r="AQ30" i="2"/>
  <c r="AL30" i="2"/>
  <c r="AG30" i="2"/>
  <c r="AB30" i="2"/>
  <c r="Z30" i="2"/>
  <c r="U30" i="2"/>
  <c r="V30" i="2" s="1"/>
  <c r="S30" i="2"/>
  <c r="BA25" i="2"/>
  <c r="AV25" i="2"/>
  <c r="AQ25" i="2"/>
  <c r="AL25" i="2"/>
  <c r="AG25" i="2"/>
  <c r="AB25" i="2"/>
  <c r="Z25" i="2"/>
  <c r="S25" i="2"/>
  <c r="BA27" i="2"/>
  <c r="AV27" i="2"/>
  <c r="AQ27" i="2"/>
  <c r="AL27" i="2"/>
  <c r="AG27" i="2"/>
  <c r="AB27" i="2"/>
  <c r="Z27" i="2"/>
  <c r="U27" i="2"/>
  <c r="S27" i="2"/>
  <c r="BA26" i="2"/>
  <c r="AV26" i="2"/>
  <c r="AQ26" i="2"/>
  <c r="AL26" i="2"/>
  <c r="AG26" i="2"/>
  <c r="AB26" i="2"/>
  <c r="Z26" i="2"/>
  <c r="U26" i="2"/>
  <c r="S26" i="2"/>
  <c r="BA23" i="2"/>
  <c r="AV23" i="2"/>
  <c r="AQ23" i="2"/>
  <c r="AL23" i="2"/>
  <c r="AG23" i="2"/>
  <c r="AB23" i="2"/>
  <c r="Z23" i="2"/>
  <c r="U23" i="2"/>
  <c r="S23" i="2"/>
  <c r="BA24" i="2"/>
  <c r="AV24" i="2"/>
  <c r="AQ24" i="2"/>
  <c r="AL24" i="2"/>
  <c r="AG24" i="2"/>
  <c r="AB24" i="2"/>
  <c r="Z24" i="2"/>
  <c r="U24" i="2"/>
  <c r="S24" i="2"/>
  <c r="BA22" i="2"/>
  <c r="AV22" i="2"/>
  <c r="AQ22" i="2"/>
  <c r="AL22" i="2"/>
  <c r="AG22" i="2"/>
  <c r="AB22" i="2"/>
  <c r="Z22" i="2"/>
  <c r="U22" i="2"/>
  <c r="S22" i="2"/>
  <c r="BA21" i="2"/>
  <c r="AV21" i="2"/>
  <c r="AQ21" i="2"/>
  <c r="AL21" i="2"/>
  <c r="AG21" i="2"/>
  <c r="AB21" i="2"/>
  <c r="Z21" i="2"/>
  <c r="U21" i="2"/>
  <c r="S21" i="2"/>
  <c r="BA20" i="2"/>
  <c r="AV20" i="2"/>
  <c r="AQ20" i="2"/>
  <c r="AL20" i="2"/>
  <c r="AG20" i="2"/>
  <c r="AB20" i="2"/>
  <c r="Z20" i="2"/>
  <c r="U20" i="2"/>
  <c r="S20" i="2"/>
  <c r="BE17" i="2"/>
  <c r="BD17" i="2"/>
  <c r="BC17" i="2"/>
  <c r="BB17" i="2"/>
  <c r="AZ17" i="2"/>
  <c r="AY17" i="2"/>
  <c r="AX17" i="2"/>
  <c r="AW17" i="2"/>
  <c r="AU17" i="2"/>
  <c r="AT17" i="2"/>
  <c r="AS17" i="2"/>
  <c r="AR17" i="2"/>
  <c r="AP17" i="2"/>
  <c r="AO17" i="2"/>
  <c r="AN17" i="2"/>
  <c r="AM17" i="2"/>
  <c r="AK17" i="2"/>
  <c r="AJ17" i="2"/>
  <c r="AH17" i="2"/>
  <c r="AF17" i="2"/>
  <c r="AE17" i="2"/>
  <c r="AC17" i="2"/>
  <c r="AA17" i="2"/>
  <c r="Y17" i="2"/>
  <c r="X17" i="2"/>
  <c r="W17" i="2"/>
  <c r="AG8" i="2"/>
  <c r="BA89" i="2" l="1"/>
  <c r="Q73" i="2"/>
  <c r="Q48" i="2"/>
  <c r="BD56" i="2"/>
  <c r="BD54" i="2" s="1"/>
  <c r="AV88" i="2"/>
  <c r="V39" i="2"/>
  <c r="Q39" i="2"/>
  <c r="Q50" i="2"/>
  <c r="R56" i="2"/>
  <c r="R54" i="2" s="1"/>
  <c r="R35" i="2" s="1"/>
  <c r="BA88" i="2"/>
  <c r="V65" i="2"/>
  <c r="V63" i="2" s="1"/>
  <c r="Q65" i="2"/>
  <c r="BA78" i="2"/>
  <c r="Q45" i="2"/>
  <c r="Q59" i="2"/>
  <c r="Q57" i="2" s="1"/>
  <c r="Q70" i="2"/>
  <c r="Q68" i="2" s="1"/>
  <c r="S68" i="2"/>
  <c r="S78" i="2"/>
  <c r="Q47" i="2"/>
  <c r="Q49" i="2"/>
  <c r="Q53" i="2"/>
  <c r="Q20" i="2"/>
  <c r="Q52" i="2"/>
  <c r="Q51" i="2"/>
  <c r="AQ88" i="2"/>
  <c r="G6" i="2" s="1"/>
  <c r="AQ89" i="2"/>
  <c r="T57" i="2"/>
  <c r="Q21" i="2"/>
  <c r="Q30" i="2"/>
  <c r="V24" i="2"/>
  <c r="Q24" i="2"/>
  <c r="V26" i="2"/>
  <c r="Q26" i="2"/>
  <c r="V25" i="2"/>
  <c r="Q25" i="2"/>
  <c r="V22" i="2"/>
  <c r="Q22" i="2"/>
  <c r="V23" i="2"/>
  <c r="Q23" i="2"/>
  <c r="V27" i="2"/>
  <c r="Q27" i="2"/>
  <c r="V20" i="2"/>
  <c r="AB57" i="2"/>
  <c r="AB78" i="2"/>
  <c r="AV78" i="2"/>
  <c r="AG57" i="2"/>
  <c r="BA57" i="2"/>
  <c r="AL78" i="2"/>
  <c r="V7" i="2"/>
  <c r="AL57" i="2"/>
  <c r="AL63" i="2"/>
  <c r="Z57" i="2"/>
  <c r="BB56" i="2"/>
  <c r="BB54" i="2" s="1"/>
  <c r="BB35" i="2" s="1"/>
  <c r="AT56" i="2"/>
  <c r="AT54" i="2" s="1"/>
  <c r="AT35" i="2" s="1"/>
  <c r="U73" i="2"/>
  <c r="AQ57" i="2"/>
  <c r="AG78" i="2"/>
  <c r="AB68" i="2"/>
  <c r="BA68" i="2"/>
  <c r="Z78" i="2"/>
  <c r="Q83" i="2"/>
  <c r="Q33" i="2"/>
  <c r="V6" i="2"/>
  <c r="AV43" i="2"/>
  <c r="AL68" i="2"/>
  <c r="AI56" i="2"/>
  <c r="AI54" i="2" s="1"/>
  <c r="AI35" i="2" s="1"/>
  <c r="AQ68" i="2"/>
  <c r="Z36" i="2"/>
  <c r="T63" i="2"/>
  <c r="AA36" i="2"/>
  <c r="AG63" i="2"/>
  <c r="BA73" i="2"/>
  <c r="AQ17" i="2"/>
  <c r="W56" i="2"/>
  <c r="W54" i="2" s="1"/>
  <c r="AA56" i="2"/>
  <c r="AA54" i="2" s="1"/>
  <c r="AE56" i="2"/>
  <c r="AE54" i="2" s="1"/>
  <c r="Z73" i="2"/>
  <c r="AQ73" i="2"/>
  <c r="BA17" i="2"/>
  <c r="S37" i="2"/>
  <c r="S36" i="2" s="1"/>
  <c r="AQ36" i="2"/>
  <c r="AQ43" i="2"/>
  <c r="AV68" i="2"/>
  <c r="AG68" i="2"/>
  <c r="U78" i="2"/>
  <c r="U43" i="2"/>
  <c r="T78" i="2"/>
  <c r="AG43" i="2"/>
  <c r="V53" i="2"/>
  <c r="BF91" i="2"/>
  <c r="S5" i="2"/>
  <c r="S8" i="2" s="1"/>
  <c r="AB17" i="2"/>
  <c r="AV17" i="2"/>
  <c r="AA43" i="2"/>
  <c r="AY56" i="2"/>
  <c r="AY54" i="2" s="1"/>
  <c r="AY35" i="2" s="1"/>
  <c r="T17" i="2"/>
  <c r="BA43" i="2"/>
  <c r="AG17" i="2"/>
  <c r="BC56" i="2"/>
  <c r="BC54" i="2" s="1"/>
  <c r="BC35" i="2" s="1"/>
  <c r="BD35" i="2"/>
  <c r="AV63" i="2"/>
  <c r="AG89" i="2"/>
  <c r="AM56" i="2"/>
  <c r="AM54" i="2" s="1"/>
  <c r="AL90" i="2" s="1"/>
  <c r="AU56" i="2"/>
  <c r="AU54" i="2" s="1"/>
  <c r="AU35" i="2" s="1"/>
  <c r="T73" i="2"/>
  <c r="AQ78" i="2"/>
  <c r="AH56" i="2"/>
  <c r="AH54" i="2" s="1"/>
  <c r="AH35" i="2" s="1"/>
  <c r="AP56" i="2"/>
  <c r="AP54" i="2" s="1"/>
  <c r="AP35" i="2" s="1"/>
  <c r="X56" i="2"/>
  <c r="X54" i="2" s="1"/>
  <c r="X35" i="2" s="1"/>
  <c r="AR56" i="2"/>
  <c r="AR54" i="2" s="1"/>
  <c r="AQ90" i="2" s="1"/>
  <c r="AG73" i="2"/>
  <c r="AZ56" i="2"/>
  <c r="AZ54" i="2" s="1"/>
  <c r="AZ35" i="2" s="1"/>
  <c r="BF94" i="2"/>
  <c r="AL17" i="2"/>
  <c r="AL89" i="2"/>
  <c r="S44" i="2"/>
  <c r="S43" i="2" s="1"/>
  <c r="AD56" i="2"/>
  <c r="AD54" i="2" s="1"/>
  <c r="BE56" i="2"/>
  <c r="BE54" i="2" s="1"/>
  <c r="BE35" i="2" s="1"/>
  <c r="AF56" i="2"/>
  <c r="AF54" i="2" s="1"/>
  <c r="AF35" i="2" s="1"/>
  <c r="AJ56" i="2"/>
  <c r="AJ54" i="2" s="1"/>
  <c r="AJ35" i="2" s="1"/>
  <c r="AN56" i="2"/>
  <c r="AN54" i="2" s="1"/>
  <c r="AB63" i="2"/>
  <c r="T68" i="2"/>
  <c r="AX56" i="2"/>
  <c r="AX54" i="2" s="1"/>
  <c r="AX35" i="2" s="1"/>
  <c r="V75" i="2"/>
  <c r="V73" i="2" s="1"/>
  <c r="AL73" i="2"/>
  <c r="BF93" i="2"/>
  <c r="BF95" i="2"/>
  <c r="S18" i="2"/>
  <c r="S17" i="2" s="1"/>
  <c r="Z17" i="2"/>
  <c r="AB43" i="2"/>
  <c r="AW56" i="2"/>
  <c r="AW54" i="2" s="1"/>
  <c r="AV90" i="2" s="1"/>
  <c r="BA63" i="2"/>
  <c r="AB89" i="2"/>
  <c r="U68" i="2"/>
  <c r="AB73" i="2"/>
  <c r="AV73" i="2"/>
  <c r="G5" i="2"/>
  <c r="V59" i="2"/>
  <c r="V57" i="2" s="1"/>
  <c r="U57" i="2"/>
  <c r="Z68" i="2"/>
  <c r="T36" i="2"/>
  <c r="AB36" i="2"/>
  <c r="AV36" i="2"/>
  <c r="T43" i="2"/>
  <c r="Z43" i="2"/>
  <c r="AL43" i="2"/>
  <c r="V46" i="2"/>
  <c r="AV89" i="2"/>
  <c r="AV57" i="2"/>
  <c r="V21" i="2"/>
  <c r="U17" i="2"/>
  <c r="AG36" i="2"/>
  <c r="BA36" i="2"/>
  <c r="Q42" i="2"/>
  <c r="Q66" i="2"/>
  <c r="Z63" i="2"/>
  <c r="AQ63" i="2"/>
  <c r="Y56" i="2"/>
  <c r="Y54" i="2" s="1"/>
  <c r="AC56" i="2"/>
  <c r="AC54" i="2" s="1"/>
  <c r="AC35" i="2" s="1"/>
  <c r="AK56" i="2"/>
  <c r="AK54" i="2" s="1"/>
  <c r="AK35" i="2" s="1"/>
  <c r="AO56" i="2"/>
  <c r="AO54" i="2" s="1"/>
  <c r="AO35" i="2" s="1"/>
  <c r="AS56" i="2"/>
  <c r="AS54" i="2" s="1"/>
  <c r="AS35" i="2" s="1"/>
  <c r="U63" i="2"/>
  <c r="BF92" i="2"/>
  <c r="V5" i="2"/>
  <c r="Q63" i="2" l="1"/>
  <c r="Q56" i="2" s="1"/>
  <c r="Q54" i="2" s="1"/>
  <c r="S55" i="2"/>
  <c r="Q43" i="2"/>
  <c r="Q17" i="2"/>
  <c r="BA90" i="2"/>
  <c r="O7" i="2" s="1"/>
  <c r="AG90" i="2"/>
  <c r="AM35" i="2"/>
  <c r="AW35" i="2"/>
  <c r="AR35" i="2"/>
  <c r="AD35" i="2"/>
  <c r="AD85" i="2" s="1"/>
  <c r="R85" i="2"/>
  <c r="AC85" i="2"/>
  <c r="AF85" i="2"/>
  <c r="X85" i="2"/>
  <c r="AB90" i="2"/>
  <c r="AE35" i="2"/>
  <c r="AE85" i="2" s="1"/>
  <c r="W35" i="2"/>
  <c r="W85" i="2" s="1"/>
  <c r="Y35" i="2"/>
  <c r="Y85" i="2" s="1"/>
  <c r="V17" i="2"/>
  <c r="V8" i="2"/>
  <c r="J7" i="2"/>
  <c r="J6" i="2"/>
  <c r="AL56" i="2"/>
  <c r="AL54" i="2" s="1"/>
  <c r="S56" i="2"/>
  <c r="S54" i="2" s="1"/>
  <c r="J5" i="2"/>
  <c r="AV56" i="2"/>
  <c r="AV54" i="2" s="1"/>
  <c r="BA56" i="2"/>
  <c r="BA54" i="2" s="1"/>
  <c r="BA35" i="2" s="1"/>
  <c r="BA85" i="2" s="1"/>
  <c r="BA87" i="2" s="1"/>
  <c r="AA35" i="2"/>
  <c r="AA85" i="2" s="1"/>
  <c r="AQ56" i="2"/>
  <c r="AQ54" i="2" s="1"/>
  <c r="Z56" i="2"/>
  <c r="Z54" i="2" s="1"/>
  <c r="AB56" i="2"/>
  <c r="AB54" i="2" s="1"/>
  <c r="T56" i="2"/>
  <c r="T54" i="2" s="1"/>
  <c r="O6" i="2"/>
  <c r="BF88" i="2"/>
  <c r="AG56" i="2"/>
  <c r="AG54" i="2" s="1"/>
  <c r="AG35" i="2" s="1"/>
  <c r="V43" i="2"/>
  <c r="V56" i="2"/>
  <c r="V54" i="2" s="1"/>
  <c r="G7" i="2"/>
  <c r="G8" i="2" s="1"/>
  <c r="BF89" i="2"/>
  <c r="U56" i="2"/>
  <c r="U54" i="2" s="1"/>
  <c r="Z35" i="2" l="1"/>
  <c r="Z85" i="2" s="1"/>
  <c r="S35" i="2"/>
  <c r="S85" i="2" s="1"/>
  <c r="AQ35" i="2"/>
  <c r="AQ85" i="2" s="1"/>
  <c r="AQ87" i="2" s="1"/>
  <c r="AG85" i="2"/>
  <c r="AG86" i="2" s="1"/>
  <c r="T35" i="2"/>
  <c r="T85" i="2" s="1"/>
  <c r="AV35" i="2"/>
  <c r="AV85" i="2" s="1"/>
  <c r="AB35" i="2"/>
  <c r="AB85" i="2" s="1"/>
  <c r="AB87" i="2" s="1"/>
  <c r="O5" i="2"/>
  <c r="O8" i="2" s="1"/>
  <c r="J8" i="2"/>
  <c r="BF90" i="2"/>
  <c r="AV87" i="2" l="1"/>
  <c r="AV86" i="2"/>
  <c r="BA86" i="2"/>
  <c r="AQ86" i="2"/>
  <c r="AB86" i="2"/>
  <c r="AG87" i="2"/>
  <c r="B5" i="2" s="1"/>
  <c r="AQ5" i="2" s="1"/>
  <c r="B7" i="2" l="1"/>
  <c r="AQ7" i="2" l="1"/>
  <c r="AN36" i="2"/>
  <c r="AN35" i="2" s="1"/>
  <c r="U41" i="2"/>
  <c r="Q41" i="2" s="1"/>
  <c r="Q36" i="2" s="1"/>
  <c r="Q35" i="2" s="1"/>
  <c r="Q85" i="2" s="1"/>
  <c r="AL36" i="2"/>
  <c r="AL35" i="2" s="1"/>
  <c r="AL85" i="2" s="1"/>
  <c r="AL86" i="2" l="1"/>
  <c r="AL87" i="2"/>
  <c r="BF87" i="2" s="1"/>
  <c r="V41" i="2"/>
  <c r="V36" i="2" s="1"/>
  <c r="V35" i="2" s="1"/>
  <c r="V85" i="2" s="1"/>
  <c r="U36" i="2"/>
  <c r="U35" i="2" s="1"/>
  <c r="U85" i="2" s="1"/>
  <c r="B6" i="2" l="1"/>
  <c r="B8" i="2" s="1"/>
  <c r="AQ6" i="2" l="1"/>
  <c r="AQ8" i="2" s="1"/>
</calcChain>
</file>

<file path=xl/sharedStrings.xml><?xml version="1.0" encoding="utf-8"?>
<sst xmlns="http://schemas.openxmlformats.org/spreadsheetml/2006/main" count="325" uniqueCount="212">
  <si>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</si>
  <si>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</si>
  <si>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</si>
  <si>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</si>
  <si>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</si>
  <si>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</si>
  <si>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</si>
  <si>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</si>
  <si>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код и наименование специальности СПО</t>
  </si>
  <si>
    <t>Форма обучения — очная</t>
  </si>
  <si>
    <t>Срок обучения —</t>
  </si>
  <si>
    <t>2 г. 10 мес.</t>
  </si>
  <si>
    <r>
      <rPr>
        <sz val="14"/>
        <color theme="1"/>
        <rFont val="Times New Roman"/>
        <family val="1"/>
        <charset val="204"/>
      </rPr>
      <t>Уровень образования, необходимый для приема на обучение —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основное общее образование</t>
    </r>
    <r>
      <rPr>
        <i/>
        <sz val="14"/>
        <color theme="1"/>
        <rFont val="Times New Roman"/>
        <family val="1"/>
        <charset val="204"/>
      </rPr>
      <t xml:space="preserve">  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</si>
  <si>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</si>
  <si>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</si>
  <si>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</si>
  <si>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</si>
  <si>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</si>
  <si>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</si>
  <si>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</si>
  <si>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</si>
  <si>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</si>
  <si>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</si>
  <si>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</si>
  <si>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</si>
  <si>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</si>
  <si>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</si>
  <si>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</si>
  <si>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</si>
  <si>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</si>
  <si>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</si>
  <si>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</si>
  <si>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</si>
  <si>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Консультации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</si>
  <si>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</si>
  <si>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</si>
  <si>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</si>
  <si>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</si>
  <si>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</si>
  <si>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</si>
  <si>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</si>
  <si>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3 сем. 17 нед</t>
  </si>
  <si>
    <t>5 сем. 17 нед.</t>
  </si>
  <si>
    <t>6 сем.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</si>
  <si>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</si>
  <si>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</si>
  <si>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</si>
  <si>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</si>
  <si>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</si>
  <si>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</si>
  <si>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</si>
  <si>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</si>
  <si>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</si>
  <si>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</si>
  <si>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</si>
  <si>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</si>
  <si>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</si>
  <si>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</si>
  <si>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</si>
  <si>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</si>
  <si>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</si>
  <si>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</si>
  <si>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</si>
  <si>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</si>
  <si>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</si>
  <si>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</si>
  <si>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</si>
  <si>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Учебные предметы по выбору из обязательных предметных областей</t>
  </si>
  <si>
    <t>Программа подготовки специалистов среднего звена</t>
  </si>
  <si>
    <t>ОГСЭ.00</t>
  </si>
  <si>
    <t>Иностранный язык в профессиональной деятельности</t>
  </si>
  <si>
    <t>ОП.00</t>
  </si>
  <si>
    <t>Общепрофессиональный 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</si>
  <si>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</si>
  <si>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</si>
  <si>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</si>
  <si>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</si>
  <si>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</si>
  <si>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</si>
  <si>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</si>
  <si>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</si>
  <si>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</si>
  <si>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</si>
  <si>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</si>
  <si>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</si>
  <si>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</si>
  <si>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</si>
  <si>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</si>
  <si>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Экзамен по модулю</t>
  </si>
  <si>
    <t>МДК.01.01</t>
  </si>
  <si>
    <t>УП.01</t>
  </si>
  <si>
    <t>ПП.01</t>
  </si>
  <si>
    <t>ПМ.02</t>
  </si>
  <si>
    <t xml:space="preserve"> 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</si>
  <si>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</si>
  <si>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</si>
  <si>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</si>
  <si>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</si>
  <si>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</si>
  <si>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</si>
  <si>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</si>
  <si>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</si>
  <si>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</si>
  <si>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</si>
  <si>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</si>
  <si>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</si>
  <si>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</si>
  <si>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</si>
  <si>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</si>
  <si>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</si>
  <si>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</si>
  <si>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</si>
  <si>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</si>
  <si>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</si>
  <si>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</si>
  <si>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</si>
  <si>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</si>
  <si>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</si>
  <si>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</si>
  <si>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</si>
  <si>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</si>
  <si>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</si>
  <si>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</si>
  <si>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</si>
  <si>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</si>
  <si>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</si>
  <si>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</si>
  <si>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</si>
  <si>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</si>
  <si>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</si>
  <si>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</si>
  <si>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</si>
  <si>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</si>
  <si>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</si>
  <si>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</si>
  <si>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</si>
  <si>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</si>
  <si>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</si>
  <si>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</si>
  <si>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</si>
  <si>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</si>
  <si>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</si>
  <si>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</si>
  <si>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</si>
  <si>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</si>
  <si>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</si>
  <si>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</si>
  <si>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</si>
  <si>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</si>
  <si>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</si>
  <si>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</si>
  <si>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</si>
  <si>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</si>
  <si>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</si>
  <si>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</si>
  <si>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Основы проектной деятельности</t>
  </si>
  <si>
    <t>Элективные курсы</t>
  </si>
  <si>
    <t>ЭК.01</t>
  </si>
  <si>
    <t>ЭК.02</t>
  </si>
  <si>
    <t>Введение в специальность</t>
  </si>
  <si>
    <t>ОУП.09</t>
  </si>
  <si>
    <t>15.02.16 Технология машиностроения</t>
  </si>
  <si>
    <t>Квалификация: техник-технолог</t>
  </si>
  <si>
    <t>ОУП.10</t>
  </si>
  <si>
    <t>Информатика</t>
  </si>
  <si>
    <t>ОУП.11</t>
  </si>
  <si>
    <t>Физика</t>
  </si>
  <si>
    <t>Социально-гуманитарный цикл</t>
  </si>
  <si>
    <t>История России</t>
  </si>
  <si>
    <t>Основы бережливого производства</t>
  </si>
  <si>
    <t>Инженерная графика</t>
  </si>
  <si>
    <t>Техническая механика</t>
  </si>
  <si>
    <t>Материаловедение</t>
  </si>
  <si>
    <t>Метрология, стандартизация и сертификация</t>
  </si>
  <si>
    <t>Процессы формообразования и инструменты</t>
  </si>
  <si>
    <t>Технология машиностроения</t>
  </si>
  <si>
    <t>Охрана труда</t>
  </si>
  <si>
    <t>Математика в профессиональной деятельности</t>
  </si>
  <si>
    <t>Разработка технологических процессов изготовления деталей машин</t>
  </si>
  <si>
    <t>Разработка и внедрение управляющих программ изготовления деталей машин в машиностроительном производстве</t>
  </si>
  <si>
    <t>Разработка и реализация технологических процессов в механосборочном производстве</t>
  </si>
  <si>
    <t>Организация работ по реализации технологических процессов в машиностроительном производстве</t>
  </si>
  <si>
    <t>ПМ.05</t>
  </si>
  <si>
    <t>МДК.05.01</t>
  </si>
  <si>
    <t>УП.05</t>
  </si>
  <si>
    <t>ПП.05</t>
  </si>
  <si>
    <t>Цифровая экономика отрасли</t>
  </si>
  <si>
    <t>МДК.01.02</t>
  </si>
  <si>
    <t>Технологические процессы изготовления деталей машин</t>
  </si>
  <si>
    <t>Контроль, наладка, подналадка и техническое обслуживание металлорежущего и аддитивного оборудования</t>
  </si>
  <si>
    <t>СГ.01</t>
  </si>
  <si>
    <t>СГ.02</t>
  </si>
  <si>
    <t>СГ.03</t>
  </si>
  <si>
    <t>СГ.04</t>
  </si>
  <si>
    <t>СГ.05</t>
  </si>
  <si>
    <t>Планирование, организация и контроль деятельности по производству и реализации продукции машиностроительного производства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</si>
  <si>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над.)
Защита дипломной работы с 15.06 по 28.06 (всего 2 нед.)
2. Демонстрационный экзамен в период с 18.05 по 28.06, в соответствии с утверждаемым отдельным графиком по компетенции Бережливое производство</t>
  </si>
  <si>
    <t>4 сем. 24,5 нед.</t>
  </si>
  <si>
    <t>2 сем.  24   нед.</t>
  </si>
  <si>
    <t>Управляющие программы, их разработка, реализация и корректировка</t>
  </si>
  <si>
    <t>Технологический процесс сборки изделий, его разработка, реализация и контроль, в том числе с применением систем автоматизированного проектирования</t>
  </si>
  <si>
    <t>Организация контроля, наладки и технического обслуживания оборудования машиностроительного производства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</si>
  <si>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</si>
  <si>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</si>
  <si>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</si>
  <si>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</si>
  <si>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</si>
  <si>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</si>
  <si>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</si>
  <si>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ООД.08</t>
  </si>
  <si>
    <t>Профиль получаемого профессионального образования — технологический</t>
  </si>
  <si>
    <t>Теоретические основы рабочей профессии "19149 Токарь"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</si>
</sst>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.0"/>
    <numFmt numFmtId="166" formatCode="[$-419]0"/>
    <numFmt numFmtId="167" formatCode="0.0"/>
    <numFmt numFmtId="168" formatCode="#,##0.00&quot; &quot;[$руб.-419];[Red]&quot;-&quot;#,##0.00&quot; &quot;[$руб.-419]"/>
  </numFmts>
  <fonts count="30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348">
    <xf numFmtId="0" fontId="0" fillId="0" borderId="0" xfId="0"/>
    <xf numFmtId="164" fontId="5" fillId="0" borderId="0" xfId="1" applyFont="1"/>
    <xf numFmtId="164" fontId="4" fillId="0" borderId="0" xfId="1" applyFo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 applyAlignment="1">
      <alignment horizontal="left"/>
    </xf>
    <xf numFmtId="164" fontId="14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/>
    <xf numFmtId="164" fontId="13" fillId="0" borderId="0" xfId="1" applyFont="1" applyAlignment="1">
      <alignment wrapText="1"/>
    </xf>
    <xf numFmtId="164" fontId="15" fillId="0" borderId="1" xfId="1" applyFont="1" applyBorder="1" applyAlignment="1">
      <alignment horizontal="center" vertical="top" wrapText="1"/>
    </xf>
    <xf numFmtId="164" fontId="15" fillId="0" borderId="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3" fillId="0" borderId="1" xfId="1" applyFont="1" applyBorder="1" applyAlignment="1">
      <alignment horizontal="left" vertical="top" wrapText="1"/>
    </xf>
    <xf numFmtId="164" fontId="13" fillId="0" borderId="0" xfId="1" applyFont="1"/>
    <xf numFmtId="164" fontId="15" fillId="0" borderId="0" xfId="1" applyFont="1" applyAlignment="1">
      <alignment horizontal="center"/>
    </xf>
    <xf numFmtId="164" fontId="16" fillId="0" borderId="0" xfId="1" applyFont="1" applyAlignment="1">
      <alignment horizontal="center"/>
    </xf>
    <xf numFmtId="164" fontId="15" fillId="0" borderId="5" xfId="1" applyFont="1" applyBorder="1" applyAlignment="1">
      <alignment horizontal="center"/>
    </xf>
    <xf numFmtId="164" fontId="15" fillId="0" borderId="1" xfId="1" applyFont="1" applyBorder="1" applyAlignment="1">
      <alignment horizontal="center" vertical="center" textRotation="90" wrapText="1"/>
    </xf>
    <xf numFmtId="164" fontId="13" fillId="0" borderId="3" xfId="1" applyFont="1" applyBorder="1" applyAlignment="1">
      <alignment vertical="center" textRotation="90" wrapText="1"/>
    </xf>
    <xf numFmtId="164" fontId="14" fillId="0" borderId="1" xfId="1" applyFont="1" applyBorder="1" applyAlignment="1">
      <alignment vertical="center" textRotation="90" wrapText="1"/>
    </xf>
    <xf numFmtId="164" fontId="13" fillId="0" borderId="1" xfId="1" applyFont="1" applyBorder="1" applyAlignment="1">
      <alignment vertical="center" textRotation="90" wrapText="1"/>
    </xf>
    <xf numFmtId="164" fontId="13" fillId="0" borderId="1" xfId="1" applyFont="1" applyBorder="1" applyAlignment="1">
      <alignment vertical="center" textRotation="90"/>
    </xf>
    <xf numFmtId="164" fontId="15" fillId="0" borderId="1" xfId="1" applyFont="1" applyBorder="1" applyAlignment="1">
      <alignment vertical="center" textRotation="90" wrapText="1"/>
    </xf>
    <xf numFmtId="164" fontId="16" fillId="0" borderId="1" xfId="1" applyFont="1" applyBorder="1" applyAlignment="1">
      <alignment vertical="center" textRotation="90" wrapText="1"/>
    </xf>
    <xf numFmtId="164" fontId="15" fillId="4" borderId="1" xfId="1" applyFont="1" applyFill="1" applyBorder="1" applyAlignment="1">
      <alignment horizontal="center" vertical="center"/>
    </xf>
    <xf numFmtId="164" fontId="16" fillId="0" borderId="1" xfId="1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5" fillId="4" borderId="3" xfId="1" applyFont="1" applyFill="1" applyBorder="1" applyAlignment="1">
      <alignment horizontal="center" vertical="center"/>
    </xf>
    <xf numFmtId="164" fontId="15" fillId="0" borderId="5" xfId="1" applyFont="1" applyBorder="1" applyAlignment="1">
      <alignment horizontal="center" vertical="center"/>
    </xf>
    <xf numFmtId="164" fontId="19" fillId="0" borderId="0" xfId="1" applyFont="1"/>
    <xf numFmtId="164" fontId="15" fillId="0" borderId="9" xfId="1" applyFont="1" applyBorder="1" applyAlignment="1">
      <alignment horizontal="center"/>
    </xf>
    <xf numFmtId="164" fontId="15" fillId="0" borderId="10" xfId="1" applyFont="1" applyBorder="1" applyAlignment="1">
      <alignment horizontal="center"/>
    </xf>
    <xf numFmtId="164" fontId="16" fillId="0" borderId="9" xfId="1" applyFont="1" applyBorder="1" applyAlignment="1">
      <alignment horizontal="center"/>
    </xf>
    <xf numFmtId="164" fontId="15" fillId="0" borderId="11" xfId="1" applyFont="1" applyBorder="1" applyAlignment="1">
      <alignment horizontal="center"/>
    </xf>
    <xf numFmtId="164" fontId="15" fillId="3" borderId="9" xfId="1" applyFont="1" applyFill="1" applyBorder="1" applyAlignment="1">
      <alignment horizontal="center"/>
    </xf>
    <xf numFmtId="164" fontId="13" fillId="5" borderId="1" xfId="1" applyFont="1" applyFill="1" applyBorder="1"/>
    <xf numFmtId="166" fontId="13" fillId="5" borderId="3" xfId="1" applyNumberFormat="1" applyFont="1" applyFill="1" applyBorder="1" applyAlignment="1">
      <alignment horizontal="center" vertical="center"/>
    </xf>
    <xf numFmtId="166" fontId="13" fillId="5" borderId="1" xfId="1" applyNumberFormat="1" applyFont="1" applyFill="1" applyBorder="1" applyAlignment="1">
      <alignment horizontal="center" vertical="center"/>
    </xf>
    <xf numFmtId="164" fontId="13" fillId="5" borderId="1" xfId="1" applyFont="1" applyFill="1" applyBorder="1" applyAlignment="1">
      <alignment horizontal="center" vertical="center"/>
    </xf>
    <xf numFmtId="164" fontId="14" fillId="5" borderId="1" xfId="1" applyFont="1" applyFill="1" applyBorder="1" applyAlignment="1">
      <alignment horizontal="center" vertical="center"/>
    </xf>
    <xf numFmtId="164" fontId="13" fillId="5" borderId="3" xfId="1" applyFont="1" applyFill="1" applyBorder="1" applyAlignment="1">
      <alignment horizontal="center" vertical="center"/>
    </xf>
    <xf numFmtId="164" fontId="13" fillId="5" borderId="5" xfId="1" applyFont="1" applyFill="1" applyBorder="1" applyAlignment="1">
      <alignment horizontal="center" vertical="center"/>
    </xf>
    <xf numFmtId="164" fontId="13" fillId="3" borderId="1" xfId="1" applyFont="1" applyFill="1" applyBorder="1"/>
    <xf numFmtId="49" fontId="13" fillId="3" borderId="1" xfId="1" applyNumberFormat="1" applyFont="1" applyFill="1" applyBorder="1" applyAlignment="1">
      <alignment horizontal="center"/>
    </xf>
    <xf numFmtId="164" fontId="13" fillId="3" borderId="3" xfId="1" applyFont="1" applyFill="1" applyBorder="1" applyAlignment="1">
      <alignment horizontal="center" vertical="center"/>
    </xf>
    <xf numFmtId="164" fontId="13" fillId="3" borderId="1" xfId="1" applyFont="1" applyFill="1" applyBorder="1" applyAlignment="1">
      <alignment horizontal="center" vertical="center"/>
    </xf>
    <xf numFmtId="166" fontId="13" fillId="3" borderId="1" xfId="1" applyNumberFormat="1" applyFont="1" applyFill="1" applyBorder="1" applyAlignment="1">
      <alignment horizontal="center" vertical="center"/>
    </xf>
    <xf numFmtId="164" fontId="14" fillId="3" borderId="1" xfId="1" applyFont="1" applyFill="1" applyBorder="1" applyAlignment="1">
      <alignment horizontal="center" vertical="center"/>
    </xf>
    <xf numFmtId="164" fontId="13" fillId="3" borderId="5" xfId="1" applyFont="1" applyFill="1" applyBorder="1" applyAlignment="1">
      <alignment horizontal="center" vertical="center"/>
    </xf>
    <xf numFmtId="164" fontId="13" fillId="0" borderId="1" xfId="1" applyFont="1" applyBorder="1"/>
    <xf numFmtId="164" fontId="13" fillId="0" borderId="1" xfId="1" applyFont="1" applyBorder="1" applyAlignment="1">
      <alignment horizontal="center"/>
    </xf>
    <xf numFmtId="164" fontId="15" fillId="0" borderId="1" xfId="1" applyFont="1" applyBorder="1"/>
    <xf numFmtId="166" fontId="15" fillId="0" borderId="1" xfId="1" applyNumberFormat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6" fontId="15" fillId="0" borderId="0" xfId="1" applyNumberFormat="1" applyFont="1" applyAlignment="1">
      <alignment horizontal="center"/>
    </xf>
    <xf numFmtId="164" fontId="15" fillId="0" borderId="1" xfId="1" applyFont="1" applyBorder="1" applyAlignment="1">
      <alignment horizontal="left"/>
    </xf>
    <xf numFmtId="164" fontId="13" fillId="5" borderId="9" xfId="1" applyFont="1" applyFill="1" applyBorder="1"/>
    <xf numFmtId="164" fontId="13" fillId="0" borderId="0" xfId="1" applyFont="1" applyAlignment="1">
      <alignment horizontal="center"/>
    </xf>
    <xf numFmtId="164" fontId="13" fillId="6" borderId="1" xfId="1" applyFont="1" applyFill="1" applyBorder="1"/>
    <xf numFmtId="164" fontId="15" fillId="3" borderId="0" xfId="1" applyFont="1" applyFill="1"/>
    <xf numFmtId="164" fontId="13" fillId="3" borderId="0" xfId="1" applyFont="1" applyFill="1" applyAlignment="1">
      <alignment horizontal="center"/>
    </xf>
    <xf numFmtId="164" fontId="13" fillId="3" borderId="0" xfId="1" applyFont="1" applyFill="1"/>
    <xf numFmtId="164" fontId="22" fillId="0" borderId="1" xfId="1" applyFont="1" applyBorder="1" applyAlignment="1">
      <alignment horizontal="center"/>
    </xf>
    <xf numFmtId="166" fontId="13" fillId="3" borderId="0" xfId="1" applyNumberFormat="1" applyFont="1" applyFill="1" applyAlignment="1">
      <alignment horizontal="center"/>
    </xf>
    <xf numFmtId="164" fontId="15" fillId="0" borderId="9" xfId="1" applyFont="1" applyBorder="1"/>
    <xf numFmtId="164" fontId="13" fillId="6" borderId="5" xfId="1" applyFont="1" applyFill="1" applyBorder="1"/>
    <xf numFmtId="164" fontId="13" fillId="3" borderId="5" xfId="1" applyFont="1" applyFill="1" applyBorder="1"/>
    <xf numFmtId="164" fontId="14" fillId="3" borderId="4" xfId="1" applyFont="1" applyFill="1" applyBorder="1" applyAlignment="1">
      <alignment horizontal="center" vertical="center"/>
    </xf>
    <xf numFmtId="164" fontId="15" fillId="0" borderId="5" xfId="1" applyFont="1" applyBorder="1"/>
    <xf numFmtId="164" fontId="15" fillId="0" borderId="1" xfId="1" applyFont="1" applyBorder="1" applyAlignment="1">
      <alignment vertical="center"/>
    </xf>
    <xf numFmtId="164" fontId="13" fillId="6" borderId="6" xfId="1" applyFont="1" applyFill="1" applyBorder="1"/>
    <xf numFmtId="164" fontId="13" fillId="3" borderId="9" xfId="1" applyFont="1" applyFill="1" applyBorder="1"/>
    <xf numFmtId="49" fontId="13" fillId="3" borderId="9" xfId="1" applyNumberFormat="1" applyFont="1" applyFill="1" applyBorder="1" applyAlignment="1">
      <alignment horizontal="center"/>
    </xf>
    <xf numFmtId="164" fontId="13" fillId="3" borderId="10" xfId="1" applyFont="1" applyFill="1" applyBorder="1" applyAlignment="1">
      <alignment horizontal="center" vertical="center"/>
    </xf>
    <xf numFmtId="166" fontId="13" fillId="3" borderId="9" xfId="1" applyNumberFormat="1" applyFont="1" applyFill="1" applyBorder="1" applyAlignment="1">
      <alignment horizontal="center" vertical="center"/>
    </xf>
    <xf numFmtId="164" fontId="13" fillId="3" borderId="9" xfId="1" applyFont="1" applyFill="1" applyBorder="1" applyAlignment="1">
      <alignment horizontal="center" vertical="center"/>
    </xf>
    <xf numFmtId="164" fontId="14" fillId="3" borderId="9" xfId="1" applyFont="1" applyFill="1" applyBorder="1" applyAlignment="1">
      <alignment horizontal="center" vertical="center"/>
    </xf>
    <xf numFmtId="164" fontId="13" fillId="3" borderId="11" xfId="1" applyFont="1" applyFill="1" applyBorder="1" applyAlignment="1">
      <alignment horizontal="center" vertical="center"/>
    </xf>
    <xf numFmtId="164" fontId="13" fillId="8" borderId="1" xfId="1" applyFont="1" applyFill="1" applyBorder="1"/>
    <xf numFmtId="166" fontId="13" fillId="8" borderId="3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6" fontId="13" fillId="8" borderId="5" xfId="1" applyNumberFormat="1" applyFont="1" applyFill="1" applyBorder="1" applyAlignment="1">
      <alignment horizontal="center" vertical="center"/>
    </xf>
    <xf numFmtId="164" fontId="13" fillId="8" borderId="1" xfId="1" applyFont="1" applyFill="1" applyBorder="1" applyAlignment="1">
      <alignment horizontal="center"/>
    </xf>
    <xf numFmtId="164" fontId="15" fillId="3" borderId="1" xfId="1" applyFont="1" applyFill="1" applyBorder="1"/>
    <xf numFmtId="164" fontId="13" fillId="8" borderId="6" xfId="1" applyFont="1" applyFill="1" applyBorder="1"/>
    <xf numFmtId="166" fontId="13" fillId="8" borderId="7" xfId="1" applyNumberFormat="1" applyFont="1" applyFill="1" applyBorder="1" applyAlignment="1">
      <alignment horizontal="center" vertical="center"/>
    </xf>
    <xf numFmtId="166" fontId="13" fillId="8" borderId="6" xfId="1" applyNumberFormat="1" applyFont="1" applyFill="1" applyBorder="1" applyAlignment="1">
      <alignment horizontal="center" vertical="center"/>
    </xf>
    <xf numFmtId="166" fontId="13" fillId="8" borderId="8" xfId="1" applyNumberFormat="1" applyFont="1" applyFill="1" applyBorder="1" applyAlignment="1">
      <alignment horizontal="center" vertical="center"/>
    </xf>
    <xf numFmtId="164" fontId="15" fillId="3" borderId="1" xfId="1" applyFont="1" applyFill="1" applyBorder="1" applyAlignment="1">
      <alignment vertical="center"/>
    </xf>
    <xf numFmtId="164" fontId="15" fillId="0" borderId="6" xfId="1" applyFont="1" applyBorder="1" applyAlignment="1">
      <alignment horizontal="center"/>
    </xf>
    <xf numFmtId="164" fontId="15" fillId="3" borderId="6" xfId="1" applyFont="1" applyFill="1" applyBorder="1" applyAlignment="1">
      <alignment vertical="center"/>
    </xf>
    <xf numFmtId="164" fontId="15" fillId="8" borderId="1" xfId="1" applyFont="1" applyFill="1" applyBorder="1"/>
    <xf numFmtId="164" fontId="17" fillId="0" borderId="0" xfId="1" applyFont="1"/>
    <xf numFmtId="164" fontId="18" fillId="0" borderId="0" xfId="1" applyFont="1"/>
    <xf numFmtId="167" fontId="15" fillId="0" borderId="1" xfId="1" applyNumberFormat="1" applyFont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5" fillId="3" borderId="3" xfId="1" applyNumberFormat="1" applyFont="1" applyFill="1" applyBorder="1" applyAlignment="1">
      <alignment horizontal="center"/>
    </xf>
    <xf numFmtId="167" fontId="15" fillId="0" borderId="5" xfId="1" applyNumberFormat="1" applyFont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6" fontId="15" fillId="0" borderId="6" xfId="1" applyNumberFormat="1" applyFont="1" applyBorder="1" applyAlignment="1">
      <alignment horizontal="center"/>
    </xf>
    <xf numFmtId="166" fontId="16" fillId="0" borderId="6" xfId="1" applyNumberFormat="1" applyFont="1" applyBorder="1" applyAlignment="1">
      <alignment horizontal="center"/>
    </xf>
    <xf numFmtId="166" fontId="15" fillId="0" borderId="7" xfId="1" applyNumberFormat="1" applyFont="1" applyBorder="1" applyAlignment="1">
      <alignment horizontal="center"/>
    </xf>
    <xf numFmtId="166" fontId="15" fillId="0" borderId="8" xfId="1" applyNumberFormat="1" applyFont="1" applyBorder="1" applyAlignment="1">
      <alignment horizontal="center"/>
    </xf>
    <xf numFmtId="166" fontId="17" fillId="0" borderId="0" xfId="1" applyNumberFormat="1" applyFont="1"/>
    <xf numFmtId="166" fontId="16" fillId="0" borderId="1" xfId="1" applyNumberFormat="1" applyFont="1" applyBorder="1" applyAlignment="1">
      <alignment horizontal="center"/>
    </xf>
    <xf numFmtId="166" fontId="15" fillId="0" borderId="5" xfId="1" applyNumberFormat="1" applyFont="1" applyBorder="1" applyAlignment="1">
      <alignment horizontal="center"/>
    </xf>
    <xf numFmtId="167" fontId="17" fillId="0" borderId="0" xfId="1" applyNumberFormat="1" applyFont="1"/>
    <xf numFmtId="166" fontId="15" fillId="0" borderId="3" xfId="1" applyNumberFormat="1" applyFont="1" applyBorder="1" applyAlignment="1">
      <alignment horizontal="center"/>
    </xf>
    <xf numFmtId="164" fontId="15" fillId="0" borderId="0" xfId="1" applyFont="1" applyAlignment="1">
      <alignment horizontal="center" vertical="center" textRotation="90"/>
    </xf>
    <xf numFmtId="164" fontId="16" fillId="0" borderId="0" xfId="1" applyFont="1" applyAlignment="1">
      <alignment horizontal="center" vertical="center" textRotation="90"/>
    </xf>
    <xf numFmtId="164" fontId="24" fillId="0" borderId="0" xfId="1" applyFont="1"/>
    <xf numFmtId="164" fontId="25" fillId="0" borderId="0" xfId="1" applyFont="1"/>
    <xf numFmtId="164" fontId="24" fillId="3" borderId="0" xfId="1" applyFont="1" applyFill="1"/>
    <xf numFmtId="164" fontId="15" fillId="3" borderId="0" xfId="1" applyFont="1" applyFill="1" applyAlignment="1">
      <alignment horizontal="center"/>
    </xf>
    <xf numFmtId="164" fontId="27" fillId="0" borderId="0" xfId="1" applyFont="1" applyAlignment="1">
      <alignment horizontal="left" wrapText="1"/>
    </xf>
    <xf numFmtId="164" fontId="18" fillId="0" borderId="0" xfId="1" applyFont="1" applyAlignment="1">
      <alignment horizontal="left" wrapText="1"/>
    </xf>
    <xf numFmtId="164" fontId="17" fillId="0" borderId="0" xfId="1" applyFont="1" applyAlignment="1">
      <alignment horizontal="center"/>
    </xf>
    <xf numFmtId="164" fontId="17" fillId="3" borderId="0" xfId="1" applyFont="1" applyFill="1" applyAlignment="1">
      <alignment horizontal="center"/>
    </xf>
    <xf numFmtId="164" fontId="18" fillId="0" borderId="0" xfId="1" applyFont="1" applyAlignment="1">
      <alignment horizontal="center"/>
    </xf>
    <xf numFmtId="164" fontId="17" fillId="0" borderId="0" xfId="1" applyFont="1" applyAlignment="1">
      <alignment horizontal="left"/>
    </xf>
    <xf numFmtId="164" fontId="17" fillId="0" borderId="0" xfId="1" applyFont="1" applyAlignment="1">
      <alignment horizontal="center" vertical="center" textRotation="90"/>
    </xf>
    <xf numFmtId="164" fontId="28" fillId="0" borderId="0" xfId="1" applyFont="1" applyAlignment="1">
      <alignment horizontal="center" vertical="center" textRotation="90"/>
    </xf>
    <xf numFmtId="164" fontId="28" fillId="0" borderId="0" xfId="1" applyFont="1" applyAlignment="1">
      <alignment horizontal="center"/>
    </xf>
    <xf numFmtId="164" fontId="18" fillId="0" borderId="1" xfId="1" applyFont="1" applyBorder="1" applyAlignment="1">
      <alignment horizontal="center" vertical="top" wrapText="1"/>
    </xf>
    <xf numFmtId="164" fontId="27" fillId="0" borderId="0" xfId="1" applyFont="1" applyAlignment="1">
      <alignment horizontal="left" vertical="top" wrapText="1"/>
    </xf>
    <xf numFmtId="164" fontId="18" fillId="0" borderId="0" xfId="1" applyFont="1" applyAlignment="1">
      <alignment horizontal="left" vertical="top" wrapText="1"/>
    </xf>
    <xf numFmtId="164" fontId="17" fillId="0" borderId="1" xfId="1" applyFont="1" applyBorder="1" applyAlignment="1">
      <alignment horizontal="center" wrapText="1"/>
    </xf>
    <xf numFmtId="164" fontId="28" fillId="0" borderId="0" xfId="1" applyFont="1" applyAlignment="1">
      <alignment horizontal="left" vertical="top" wrapText="1"/>
    </xf>
    <xf numFmtId="164" fontId="17" fillId="0" borderId="0" xfId="1" applyFont="1" applyAlignment="1">
      <alignment horizontal="left" vertical="top" wrapText="1"/>
    </xf>
    <xf numFmtId="164" fontId="28" fillId="3" borderId="0" xfId="1" applyFont="1" applyFill="1" applyAlignment="1">
      <alignment horizontal="left"/>
    </xf>
    <xf numFmtId="164" fontId="17" fillId="3" borderId="0" xfId="1" applyFont="1" applyFill="1" applyAlignment="1">
      <alignment horizontal="left"/>
    </xf>
    <xf numFmtId="164" fontId="28" fillId="3" borderId="0" xfId="1" applyFont="1" applyFill="1" applyAlignment="1">
      <alignment horizontal="left" vertical="top" wrapText="1"/>
    </xf>
    <xf numFmtId="164" fontId="17" fillId="3" borderId="0" xfId="1" applyFont="1" applyFill="1" applyAlignment="1">
      <alignment horizontal="left" vertical="top" wrapText="1"/>
    </xf>
    <xf numFmtId="164" fontId="15" fillId="10" borderId="0" xfId="1" applyFont="1" applyFill="1" applyAlignment="1">
      <alignment horizontal="center"/>
    </xf>
    <xf numFmtId="164" fontId="15" fillId="0" borderId="3" xfId="1" applyFont="1" applyBorder="1" applyAlignment="1">
      <alignment horizontal="center" vertical="center"/>
    </xf>
    <xf numFmtId="166" fontId="13" fillId="0" borderId="3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4" fontId="15" fillId="11" borderId="13" xfId="1" applyFont="1" applyFill="1" applyBorder="1"/>
    <xf numFmtId="164" fontId="16" fillId="11" borderId="13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164" fontId="15" fillId="0" borderId="6" xfId="1" applyFont="1" applyBorder="1" applyAlignment="1">
      <alignment horizontal="center" vertical="center"/>
    </xf>
    <xf numFmtId="164" fontId="15" fillId="0" borderId="13" xfId="1" applyFont="1" applyBorder="1" applyAlignment="1">
      <alignment vertical="center"/>
    </xf>
    <xf numFmtId="164" fontId="15" fillId="3" borderId="9" xfId="1" applyFont="1" applyFill="1" applyBorder="1" applyAlignment="1">
      <alignment horizontal="center" vertical="center"/>
    </xf>
    <xf numFmtId="164" fontId="16" fillId="0" borderId="9" xfId="1" applyFont="1" applyBorder="1" applyAlignment="1">
      <alignment horizontal="center" vertical="center"/>
    </xf>
    <xf numFmtId="164" fontId="16" fillId="0" borderId="6" xfId="1" applyFont="1" applyBorder="1" applyAlignment="1">
      <alignment horizontal="center" vertical="center"/>
    </xf>
    <xf numFmtId="164" fontId="15" fillId="3" borderId="1" xfId="1" applyFont="1" applyFill="1" applyBorder="1" applyAlignment="1">
      <alignment horizontal="center" vertical="center"/>
    </xf>
    <xf numFmtId="164" fontId="15" fillId="0" borderId="9" xfId="1" applyFont="1" applyBorder="1" applyAlignment="1">
      <alignment horizontal="center" vertical="center"/>
    </xf>
    <xf numFmtId="164" fontId="15" fillId="11" borderId="13" xfId="1" applyFont="1" applyFill="1" applyBorder="1" applyAlignment="1">
      <alignment horizontal="center"/>
    </xf>
    <xf numFmtId="164" fontId="15" fillId="11" borderId="13" xfId="1" applyFont="1" applyFill="1" applyBorder="1" applyAlignment="1">
      <alignment vertical="center"/>
    </xf>
    <xf numFmtId="0" fontId="0" fillId="11" borderId="13" xfId="0" applyFill="1" applyBorder="1"/>
    <xf numFmtId="164" fontId="15" fillId="11" borderId="13" xfId="1" applyFont="1" applyFill="1" applyBorder="1" applyAlignment="1">
      <alignment horizontal="center" vertical="center"/>
    </xf>
    <xf numFmtId="164" fontId="16" fillId="0" borderId="13" xfId="1" applyFont="1" applyBorder="1" applyAlignment="1">
      <alignment horizontal="center" vertical="center"/>
    </xf>
    <xf numFmtId="164" fontId="15" fillId="0" borderId="6" xfId="1" applyFont="1" applyBorder="1" applyAlignment="1">
      <alignment vertical="center"/>
    </xf>
    <xf numFmtId="164" fontId="15" fillId="0" borderId="13" xfId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3" fillId="0" borderId="3" xfId="1" applyFont="1" applyBorder="1" applyAlignment="1">
      <alignment horizontal="center" vertical="center"/>
    </xf>
    <xf numFmtId="164" fontId="13" fillId="0" borderId="5" xfId="1" applyFont="1" applyBorder="1" applyAlignment="1">
      <alignment horizontal="center" vertical="center"/>
    </xf>
    <xf numFmtId="166" fontId="13" fillId="11" borderId="13" xfId="1" applyNumberFormat="1" applyFont="1" applyFill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164" fontId="16" fillId="11" borderId="13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4" fontId="15" fillId="3" borderId="5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6" fontId="13" fillId="5" borderId="10" xfId="1" applyNumberFormat="1" applyFont="1" applyFill="1" applyBorder="1" applyAlignment="1">
      <alignment horizontal="center" vertical="center"/>
    </xf>
    <xf numFmtId="166" fontId="13" fillId="5" borderId="9" xfId="1" applyNumberFormat="1" applyFont="1" applyFill="1" applyBorder="1" applyAlignment="1">
      <alignment horizontal="center" vertical="center"/>
    </xf>
    <xf numFmtId="166" fontId="13" fillId="6" borderId="3" xfId="1" applyNumberFormat="1" applyFont="1" applyFill="1" applyBorder="1" applyAlignment="1">
      <alignment horizontal="center" vertical="center"/>
    </xf>
    <xf numFmtId="166" fontId="13" fillId="6" borderId="1" xfId="1" applyNumberFormat="1" applyFont="1" applyFill="1" applyBorder="1" applyAlignment="1">
      <alignment horizontal="center" vertical="center"/>
    </xf>
    <xf numFmtId="166" fontId="13" fillId="6" borderId="5" xfId="1" applyNumberFormat="1" applyFont="1" applyFill="1" applyBorder="1" applyAlignment="1">
      <alignment horizontal="center" vertical="center"/>
    </xf>
    <xf numFmtId="166" fontId="13" fillId="6" borderId="4" xfId="1" applyNumberFormat="1" applyFont="1" applyFill="1" applyBorder="1" applyAlignment="1">
      <alignment horizontal="center" vertical="center"/>
    </xf>
    <xf numFmtId="164" fontId="16" fillId="0" borderId="4" xfId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166" fontId="13" fillId="6" borderId="7" xfId="1" applyNumberFormat="1" applyFont="1" applyFill="1" applyBorder="1" applyAlignment="1">
      <alignment horizontal="center" vertical="center"/>
    </xf>
    <xf numFmtId="166" fontId="13" fillId="6" borderId="6" xfId="1" applyNumberFormat="1" applyFont="1" applyFill="1" applyBorder="1" applyAlignment="1">
      <alignment horizontal="center" vertical="center"/>
    </xf>
    <xf numFmtId="166" fontId="13" fillId="6" borderId="8" xfId="1" applyNumberFormat="1" applyFont="1" applyFill="1" applyBorder="1" applyAlignment="1">
      <alignment horizontal="center" vertical="center"/>
    </xf>
    <xf numFmtId="164" fontId="13" fillId="8" borderId="1" xfId="1" applyFont="1" applyFill="1" applyBorder="1" applyAlignment="1">
      <alignment horizontal="center" vertical="center"/>
    </xf>
    <xf numFmtId="164" fontId="14" fillId="8" borderId="5" xfId="1" applyFont="1" applyFill="1" applyBorder="1" applyAlignment="1">
      <alignment horizontal="center" vertical="center"/>
    </xf>
    <xf numFmtId="164" fontId="14" fillId="8" borderId="1" xfId="1" applyFont="1" applyFill="1" applyBorder="1" applyAlignment="1">
      <alignment horizontal="center" vertical="center"/>
    </xf>
    <xf numFmtId="164" fontId="13" fillId="8" borderId="3" xfId="1" applyFont="1" applyFill="1" applyBorder="1" applyAlignment="1">
      <alignment horizontal="center" vertical="center"/>
    </xf>
    <xf numFmtId="164" fontId="13" fillId="8" borderId="5" xfId="1" applyFont="1" applyFill="1" applyBorder="1" applyAlignment="1">
      <alignment horizontal="center" vertical="center"/>
    </xf>
    <xf numFmtId="164" fontId="14" fillId="8" borderId="3" xfId="1" applyFont="1" applyFill="1" applyBorder="1" applyAlignment="1">
      <alignment horizontal="center" vertical="center"/>
    </xf>
    <xf numFmtId="164" fontId="16" fillId="0" borderId="5" xfId="1" applyFont="1" applyBorder="1" applyAlignment="1">
      <alignment horizontal="center" vertical="center"/>
    </xf>
    <xf numFmtId="166" fontId="13" fillId="3" borderId="3" xfId="1" applyNumberFormat="1" applyFont="1" applyFill="1" applyBorder="1" applyAlignment="1">
      <alignment horizontal="center" vertical="center"/>
    </xf>
    <xf numFmtId="166" fontId="14" fillId="3" borderId="1" xfId="1" applyNumberFormat="1" applyFont="1" applyFill="1" applyBorder="1" applyAlignment="1">
      <alignment horizontal="center" vertical="center"/>
    </xf>
    <xf numFmtId="166" fontId="15" fillId="3" borderId="1" xfId="1" applyNumberFormat="1" applyFont="1" applyFill="1" applyBorder="1" applyAlignment="1">
      <alignment horizontal="center" vertical="center"/>
    </xf>
    <xf numFmtId="164" fontId="16" fillId="3" borderId="5" xfId="1" applyFont="1" applyFill="1" applyBorder="1" applyAlignment="1">
      <alignment horizontal="center" vertical="center"/>
    </xf>
    <xf numFmtId="164" fontId="15" fillId="3" borderId="10" xfId="1" applyFont="1" applyFill="1" applyBorder="1" applyAlignment="1">
      <alignment horizontal="center" vertical="center"/>
    </xf>
    <xf numFmtId="164" fontId="16" fillId="3" borderId="9" xfId="1" applyFont="1" applyFill="1" applyBorder="1" applyAlignment="1">
      <alignment horizontal="center" vertical="center"/>
    </xf>
    <xf numFmtId="164" fontId="14" fillId="8" borderId="9" xfId="1" applyFont="1" applyFill="1" applyBorder="1" applyAlignment="1">
      <alignment horizontal="center" vertical="center"/>
    </xf>
    <xf numFmtId="164" fontId="16" fillId="0" borderId="3" xfId="1" applyFont="1" applyBorder="1" applyAlignment="1">
      <alignment horizontal="center" vertical="center"/>
    </xf>
    <xf numFmtId="166" fontId="15" fillId="8" borderId="1" xfId="1" applyNumberFormat="1" applyFont="1" applyFill="1" applyBorder="1" applyAlignment="1">
      <alignment horizontal="center" vertical="center"/>
    </xf>
    <xf numFmtId="164" fontId="15" fillId="8" borderId="1" xfId="1" applyFont="1" applyFill="1" applyBorder="1" applyAlignment="1">
      <alignment horizontal="center" vertical="center"/>
    </xf>
    <xf numFmtId="164" fontId="16" fillId="8" borderId="1" xfId="1" applyFont="1" applyFill="1" applyBorder="1" applyAlignment="1">
      <alignment horizontal="center" vertical="center"/>
    </xf>
    <xf numFmtId="164" fontId="15" fillId="8" borderId="3" xfId="1" applyFont="1" applyFill="1" applyBorder="1" applyAlignment="1">
      <alignment horizontal="center" vertical="center"/>
    </xf>
    <xf numFmtId="164" fontId="15" fillId="8" borderId="5" xfId="1" applyFont="1" applyFill="1" applyBorder="1" applyAlignment="1">
      <alignment horizontal="center" vertical="center"/>
    </xf>
    <xf numFmtId="166" fontId="13" fillId="0" borderId="10" xfId="1" applyNumberFormat="1" applyFont="1" applyBorder="1" applyAlignment="1">
      <alignment horizontal="center" vertical="center"/>
    </xf>
    <xf numFmtId="166" fontId="14" fillId="0" borderId="9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4" fontId="16" fillId="8" borderId="3" xfId="1" applyFont="1" applyFill="1" applyBorder="1" applyAlignment="1">
      <alignment horizontal="center" vertical="center"/>
    </xf>
    <xf numFmtId="164" fontId="16" fillId="0" borderId="10" xfId="1" applyFont="1" applyBorder="1" applyAlignment="1">
      <alignment horizontal="center" vertical="center"/>
    </xf>
    <xf numFmtId="164" fontId="15" fillId="0" borderId="11" xfId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6" fontId="13" fillId="0" borderId="8" xfId="1" applyNumberFormat="1" applyFont="1" applyBorder="1" applyAlignment="1">
      <alignment horizontal="center" vertical="center"/>
    </xf>
    <xf numFmtId="166" fontId="13" fillId="11" borderId="3" xfId="1" applyNumberFormat="1" applyFont="1" applyFill="1" applyBorder="1" applyAlignment="1">
      <alignment horizontal="center" vertical="center"/>
    </xf>
    <xf numFmtId="166" fontId="13" fillId="12" borderId="3" xfId="1" applyNumberFormat="1" applyFont="1" applyFill="1" applyBorder="1" applyAlignment="1">
      <alignment horizontal="center" vertical="center"/>
    </xf>
    <xf numFmtId="166" fontId="13" fillId="11" borderId="10" xfId="1" applyNumberFormat="1" applyFont="1" applyFill="1" applyBorder="1" applyAlignment="1">
      <alignment horizontal="center" vertical="center"/>
    </xf>
    <xf numFmtId="166" fontId="15" fillId="11" borderId="1" xfId="1" applyNumberFormat="1" applyFont="1" applyFill="1" applyBorder="1" applyAlignment="1">
      <alignment horizontal="center"/>
    </xf>
    <xf numFmtId="166" fontId="17" fillId="11" borderId="0" xfId="1" applyNumberFormat="1" applyFont="1" applyFill="1"/>
    <xf numFmtId="164" fontId="16" fillId="0" borderId="14" xfId="1" applyFont="1" applyBorder="1" applyAlignment="1">
      <alignment horizontal="center" vertical="center"/>
    </xf>
    <xf numFmtId="164" fontId="15" fillId="3" borderId="5" xfId="1" applyFont="1" applyFill="1" applyBorder="1" applyAlignment="1">
      <alignment horizontal="center"/>
    </xf>
    <xf numFmtId="164" fontId="13" fillId="8" borderId="9" xfId="1" applyFont="1" applyFill="1" applyBorder="1" applyAlignment="1">
      <alignment horizontal="center"/>
    </xf>
    <xf numFmtId="167" fontId="15" fillId="4" borderId="3" xfId="1" applyNumberFormat="1" applyFont="1" applyFill="1" applyBorder="1" applyAlignment="1">
      <alignment horizontal="center" vertical="center"/>
    </xf>
    <xf numFmtId="164" fontId="15" fillId="11" borderId="5" xfId="1" applyFont="1" applyFill="1" applyBorder="1"/>
    <xf numFmtId="164" fontId="15" fillId="11" borderId="1" xfId="1" applyFont="1" applyFill="1" applyBorder="1" applyAlignment="1">
      <alignment horizontal="center"/>
    </xf>
    <xf numFmtId="166" fontId="14" fillId="11" borderId="1" xfId="1" applyNumberFormat="1" applyFont="1" applyFill="1" applyBorder="1" applyAlignment="1">
      <alignment horizontal="center" vertical="center"/>
    </xf>
    <xf numFmtId="166" fontId="15" fillId="11" borderId="1" xfId="1" applyNumberFormat="1" applyFont="1" applyFill="1" applyBorder="1" applyAlignment="1">
      <alignment horizontal="center" vertical="center"/>
    </xf>
    <xf numFmtId="164" fontId="15" fillId="11" borderId="1" xfId="1" applyFont="1" applyFill="1" applyBorder="1" applyAlignment="1">
      <alignment horizontal="center" vertical="center"/>
    </xf>
    <xf numFmtId="164" fontId="16" fillId="11" borderId="4" xfId="1" applyFont="1" applyFill="1" applyBorder="1" applyAlignment="1">
      <alignment horizontal="center" vertical="center"/>
    </xf>
    <xf numFmtId="164" fontId="16" fillId="11" borderId="1" xfId="1" applyFont="1" applyFill="1" applyBorder="1" applyAlignment="1">
      <alignment horizontal="center" vertical="center"/>
    </xf>
    <xf numFmtId="164" fontId="15" fillId="11" borderId="3" xfId="1" applyFont="1" applyFill="1" applyBorder="1" applyAlignment="1">
      <alignment horizontal="center" vertical="center"/>
    </xf>
    <xf numFmtId="164" fontId="15" fillId="11" borderId="5" xfId="1" applyFont="1" applyFill="1" applyBorder="1" applyAlignment="1">
      <alignment horizontal="center" vertical="center"/>
    </xf>
    <xf numFmtId="164" fontId="13" fillId="11" borderId="0" xfId="1" applyFont="1" applyFill="1"/>
    <xf numFmtId="164" fontId="15" fillId="11" borderId="0" xfId="1" applyFont="1" applyFill="1"/>
    <xf numFmtId="164" fontId="15" fillId="12" borderId="0" xfId="1" applyFont="1" applyFill="1"/>
    <xf numFmtId="0" fontId="0" fillId="11" borderId="0" xfId="0" applyFill="1"/>
    <xf numFmtId="164" fontId="8" fillId="0" borderId="0" xfId="1" applyFont="1" applyAlignment="1">
      <alignment horizontal="left" wrapText="1"/>
    </xf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 wrapText="1"/>
    </xf>
    <xf numFmtId="164" fontId="8" fillId="0" borderId="0" xfId="1" applyFont="1" applyAlignment="1">
      <alignment wrapText="1"/>
    </xf>
    <xf numFmtId="0" fontId="0" fillId="0" borderId="0" xfId="0"/>
    <xf numFmtId="164" fontId="8" fillId="0" borderId="0" xfId="1" applyFont="1" applyAlignment="1">
      <alignment horizontal="center"/>
    </xf>
    <xf numFmtId="164" fontId="6" fillId="0" borderId="0" xfId="1" applyFont="1" applyAlignment="1">
      <alignment horizontal="center" wrapText="1"/>
    </xf>
    <xf numFmtId="164" fontId="10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" wrapText="1"/>
    </xf>
    <xf numFmtId="164" fontId="17" fillId="0" borderId="1" xfId="1" applyFont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 vertical="top" wrapText="1"/>
    </xf>
    <xf numFmtId="164" fontId="18" fillId="0" borderId="1" xfId="1" applyFont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/>
    </xf>
    <xf numFmtId="164" fontId="26" fillId="0" borderId="0" xfId="1" applyFont="1" applyAlignment="1">
      <alignment horizontal="left" wrapText="1"/>
    </xf>
    <xf numFmtId="164" fontId="15" fillId="11" borderId="4" xfId="1" applyFont="1" applyFill="1" applyBorder="1" applyAlignment="1">
      <alignment horizontal="left"/>
    </xf>
    <xf numFmtId="164" fontId="15" fillId="11" borderId="11" xfId="1" applyFont="1" applyFill="1" applyBorder="1" applyAlignment="1">
      <alignment horizontal="left"/>
    </xf>
    <xf numFmtId="164" fontId="13" fillId="0" borderId="11" xfId="1" applyFont="1" applyBorder="1" applyAlignment="1">
      <alignment horizontal="left"/>
    </xf>
    <xf numFmtId="164" fontId="15" fillId="0" borderId="1" xfId="1" applyFont="1" applyBorder="1" applyAlignment="1">
      <alignment horizontal="left" wrapText="1"/>
    </xf>
    <xf numFmtId="164" fontId="15" fillId="0" borderId="1" xfId="1" applyFont="1" applyBorder="1" applyAlignment="1">
      <alignment horizontal="left"/>
    </xf>
    <xf numFmtId="164" fontId="15" fillId="0" borderId="6" xfId="1" applyFont="1" applyBorder="1" applyAlignment="1">
      <alignment horizontal="left"/>
    </xf>
    <xf numFmtId="164" fontId="13" fillId="0" borderId="5" xfId="1" applyFont="1" applyBorder="1" applyAlignment="1">
      <alignment horizontal="left"/>
    </xf>
    <xf numFmtId="164" fontId="13" fillId="0" borderId="8" xfId="1" applyFont="1" applyBorder="1" applyAlignment="1">
      <alignment horizontal="right"/>
    </xf>
    <xf numFmtId="0" fontId="0" fillId="0" borderId="8" xfId="0" applyBorder="1"/>
    <xf numFmtId="164" fontId="13" fillId="0" borderId="6" xfId="1" applyFont="1" applyBorder="1" applyAlignment="1">
      <alignment horizontal="left" vertical="top" wrapText="1"/>
    </xf>
    <xf numFmtId="164" fontId="15" fillId="0" borderId="8" xfId="1" applyFont="1" applyBorder="1" applyAlignment="1">
      <alignment horizontal="center" vertical="center" textRotation="90"/>
    </xf>
    <xf numFmtId="164" fontId="16" fillId="0" borderId="6" xfId="1" applyFont="1" applyBorder="1" applyAlignment="1">
      <alignment horizontal="center" vertical="center" textRotation="90"/>
    </xf>
    <xf numFmtId="164" fontId="16" fillId="0" borderId="1" xfId="1" applyFont="1" applyBorder="1" applyAlignment="1">
      <alignment horizontal="center" vertical="center" textRotation="90"/>
    </xf>
    <xf numFmtId="164" fontId="15" fillId="0" borderId="9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5" fillId="0" borderId="4" xfId="1" applyFont="1" applyBorder="1" applyAlignment="1">
      <alignment horizontal="left"/>
    </xf>
    <xf numFmtId="164" fontId="15" fillId="8" borderId="4" xfId="1" applyFont="1" applyFill="1" applyBorder="1" applyAlignment="1">
      <alignment horizontal="left" wrapText="1"/>
    </xf>
    <xf numFmtId="49" fontId="13" fillId="9" borderId="1" xfId="1" applyNumberFormat="1" applyFont="1" applyFill="1" applyBorder="1" applyAlignment="1">
      <alignment horizontal="center"/>
    </xf>
    <xf numFmtId="164" fontId="15" fillId="8" borderId="4" xfId="1" applyFont="1" applyFill="1" applyBorder="1" applyAlignment="1">
      <alignment horizontal="right" wrapText="1"/>
    </xf>
    <xf numFmtId="164" fontId="15" fillId="0" borderId="4" xfId="1" applyFont="1" applyBorder="1" applyAlignment="1">
      <alignment horizontal="left" wrapText="1"/>
    </xf>
    <xf numFmtId="164" fontId="15" fillId="11" borderId="4" xfId="1" applyFont="1" applyFill="1" applyBorder="1" applyAlignment="1">
      <alignment horizontal="left" wrapText="1"/>
    </xf>
    <xf numFmtId="164" fontId="15" fillId="0" borderId="5" xfId="1" applyFont="1" applyBorder="1" applyAlignment="1">
      <alignment wrapText="1"/>
    </xf>
    <xf numFmtId="164" fontId="15" fillId="0" borderId="4" xfId="1" applyFont="1" applyBorder="1" applyAlignment="1">
      <alignment wrapText="1"/>
    </xf>
    <xf numFmtId="164" fontId="15" fillId="0" borderId="3" xfId="1" applyFont="1" applyBorder="1" applyAlignment="1">
      <alignment wrapText="1"/>
    </xf>
    <xf numFmtId="164" fontId="15" fillId="0" borderId="5" xfId="1" applyFont="1" applyBorder="1" applyAlignment="1">
      <alignment horizontal="left" wrapText="1"/>
    </xf>
    <xf numFmtId="164" fontId="15" fillId="0" borderId="5" xfId="1" applyFont="1" applyBorder="1" applyAlignment="1">
      <alignment horizontal="left"/>
    </xf>
    <xf numFmtId="49" fontId="13" fillId="9" borderId="6" xfId="1" applyNumberFormat="1" applyFont="1" applyFill="1" applyBorder="1" applyAlignment="1">
      <alignment horizontal="center"/>
    </xf>
    <xf numFmtId="164" fontId="15" fillId="0" borderId="3" xfId="1" applyFont="1" applyBorder="1" applyAlignment="1">
      <alignment horizontal="left" wrapText="1"/>
    </xf>
    <xf numFmtId="164" fontId="15" fillId="8" borderId="4" xfId="1" applyFont="1" applyFill="1" applyBorder="1" applyAlignment="1">
      <alignment horizontal="left" vertical="center" wrapText="1"/>
    </xf>
    <xf numFmtId="164" fontId="15" fillId="8" borderId="4" xfId="1" applyFont="1" applyFill="1" applyBorder="1" applyAlignment="1">
      <alignment horizontal="right" vertical="center" wrapText="1"/>
    </xf>
    <xf numFmtId="164" fontId="15" fillId="11" borderId="4" xfId="1" applyFont="1" applyFill="1" applyBorder="1" applyAlignment="1">
      <alignment horizontal="left" vertical="center" wrapText="1"/>
    </xf>
    <xf numFmtId="164" fontId="15" fillId="12" borderId="4" xfId="1" applyFont="1" applyFill="1" applyBorder="1" applyAlignment="1">
      <alignment horizontal="left" vertical="center" wrapText="1"/>
    </xf>
    <xf numFmtId="164" fontId="15" fillId="8" borderId="12" xfId="1" applyFont="1" applyFill="1" applyBorder="1" applyAlignment="1">
      <alignment wrapText="1"/>
    </xf>
    <xf numFmtId="164" fontId="13" fillId="6" borderId="12" xfId="1" applyFont="1" applyFill="1" applyBorder="1" applyAlignment="1">
      <alignment horizontal="center" vertical="center" wrapText="1"/>
    </xf>
    <xf numFmtId="0" fontId="0" fillId="6" borderId="6" xfId="0" applyFill="1" applyBorder="1"/>
    <xf numFmtId="164" fontId="21" fillId="3" borderId="2" xfId="1" applyFont="1" applyFill="1" applyBorder="1" applyAlignment="1">
      <alignment horizontal="right"/>
    </xf>
    <xf numFmtId="164" fontId="13" fillId="6" borderId="4" xfId="1" applyFont="1" applyFill="1" applyBorder="1" applyAlignment="1">
      <alignment horizontal="center" vertical="center" wrapText="1"/>
    </xf>
    <xf numFmtId="0" fontId="0" fillId="7" borderId="1" xfId="0" applyFill="1" applyBorder="1"/>
    <xf numFmtId="164" fontId="15" fillId="3" borderId="9" xfId="1" applyFont="1" applyFill="1" applyBorder="1" applyAlignment="1">
      <alignment horizontal="center" vertical="center"/>
    </xf>
    <xf numFmtId="164" fontId="15" fillId="3" borderId="6" xfId="1" applyFont="1" applyFill="1" applyBorder="1" applyAlignment="1">
      <alignment horizontal="center" vertical="center"/>
    </xf>
    <xf numFmtId="164" fontId="15" fillId="11" borderId="5" xfId="1" applyFont="1" applyFill="1" applyBorder="1"/>
    <xf numFmtId="164" fontId="13" fillId="6" borderId="5" xfId="1" applyFont="1" applyFill="1" applyBorder="1" applyAlignment="1">
      <alignment horizontal="center" vertical="center" wrapText="1"/>
    </xf>
    <xf numFmtId="0" fontId="0" fillId="6" borderId="1" xfId="0" applyFill="1" applyBorder="1"/>
    <xf numFmtId="164" fontId="15" fillId="11" borderId="5" xfId="1" applyFont="1" applyFill="1" applyBorder="1" applyAlignment="1">
      <alignment wrapText="1"/>
    </xf>
    <xf numFmtId="164" fontId="21" fillId="3" borderId="5" xfId="1" applyFont="1" applyFill="1" applyBorder="1" applyAlignment="1">
      <alignment horizontal="right"/>
    </xf>
    <xf numFmtId="164" fontId="21" fillId="3" borderId="4" xfId="1" applyFont="1" applyFill="1" applyBorder="1" applyAlignment="1">
      <alignment horizontal="right"/>
    </xf>
    <xf numFmtId="164" fontId="15" fillId="11" borderId="4" xfId="1" applyFont="1" applyFill="1" applyBorder="1"/>
    <xf numFmtId="164" fontId="16" fillId="11" borderId="13" xfId="1" applyFont="1" applyFill="1" applyBorder="1" applyAlignment="1">
      <alignment horizontal="left"/>
    </xf>
    <xf numFmtId="164" fontId="13" fillId="5" borderId="2" xfId="1" applyFont="1" applyFill="1" applyBorder="1" applyAlignment="1">
      <alignment horizontal="center" wrapText="1"/>
    </xf>
    <xf numFmtId="0" fontId="0" fillId="5" borderId="9" xfId="0" applyFill="1" applyBorder="1"/>
    <xf numFmtId="164" fontId="15" fillId="0" borderId="4" xfId="1" applyFont="1" applyBorder="1"/>
    <xf numFmtId="164" fontId="13" fillId="11" borderId="13" xfId="1" applyFont="1" applyFill="1" applyBorder="1" applyAlignment="1">
      <alignment horizontal="left" wrapText="1"/>
    </xf>
    <xf numFmtId="164" fontId="13" fillId="0" borderId="4" xfId="1" applyFont="1" applyBorder="1" applyAlignment="1">
      <alignment horizontal="left" wrapText="1"/>
    </xf>
    <xf numFmtId="164" fontId="15" fillId="11" borderId="13" xfId="1" applyFont="1" applyFill="1" applyBorder="1" applyAlignment="1">
      <alignment horizontal="left"/>
    </xf>
    <xf numFmtId="0" fontId="0" fillId="3" borderId="1" xfId="0" applyFill="1" applyBorder="1"/>
    <xf numFmtId="164" fontId="13" fillId="0" borderId="4" xfId="1" applyFont="1" applyBorder="1" applyAlignment="1">
      <alignment horizontal="left"/>
    </xf>
    <xf numFmtId="164" fontId="16" fillId="0" borderId="1" xfId="1" applyFont="1" applyBorder="1" applyAlignment="1">
      <alignment horizontal="center" vertical="center" textRotation="90" wrapText="1"/>
    </xf>
    <xf numFmtId="164" fontId="15" fillId="0" borderId="1" xfId="1" applyFont="1" applyBorder="1" applyAlignment="1">
      <alignment horizontal="center" vertical="center" textRotation="90" wrapText="1"/>
    </xf>
    <xf numFmtId="164" fontId="15" fillId="0" borderId="5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 wrapText="1"/>
    </xf>
    <xf numFmtId="164" fontId="15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/>
    </xf>
    <xf numFmtId="164" fontId="15" fillId="0" borderId="5" xfId="1" applyFont="1" applyBorder="1" applyAlignment="1">
      <alignment horizontal="center"/>
    </xf>
    <xf numFmtId="164" fontId="13" fillId="0" borderId="7" xfId="1" applyFont="1" applyBorder="1" applyAlignment="1">
      <alignment horizontal="center" vertical="center" wrapText="1"/>
    </xf>
    <xf numFmtId="164" fontId="15" fillId="0" borderId="8" xfId="1" applyFont="1" applyBorder="1" applyAlignment="1">
      <alignment horizontal="center" vertical="center" wrapText="1"/>
    </xf>
    <xf numFmtId="164" fontId="13" fillId="3" borderId="6" xfId="1" applyFont="1" applyFill="1" applyBorder="1" applyAlignment="1">
      <alignment horizontal="center" vertical="center" wrapText="1"/>
    </xf>
    <xf numFmtId="164" fontId="15" fillId="0" borderId="6" xfId="1" applyFont="1" applyBorder="1" applyAlignment="1">
      <alignment horizontal="center" vertical="center" wrapText="1"/>
    </xf>
    <xf numFmtId="164" fontId="13" fillId="0" borderId="6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textRotation="90"/>
    </xf>
    <xf numFmtId="164" fontId="13" fillId="5" borderId="4" xfId="1" applyFont="1" applyFill="1" applyBorder="1" applyAlignment="1">
      <alignment horizontal="center"/>
    </xf>
    <xf numFmtId="0" fontId="0" fillId="5" borderId="1" xfId="0" applyFill="1" applyBorder="1"/>
    <xf numFmtId="164" fontId="15" fillId="0" borderId="2" xfId="1" applyFont="1" applyBorder="1" applyAlignment="1">
      <alignment horizontal="center"/>
    </xf>
    <xf numFmtId="164" fontId="15" fillId="0" borderId="9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 vertical="center" wrapText="1"/>
    </xf>
    <xf numFmtId="164" fontId="13" fillId="0" borderId="3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wrapText="1"/>
    </xf>
    <xf numFmtId="164" fontId="13" fillId="0" borderId="3" xfId="1" applyFont="1" applyBorder="1" applyAlignment="1">
      <alignment horizontal="center" vertical="center" textRotation="90" wrapText="1"/>
    </xf>
    <xf numFmtId="164" fontId="14" fillId="0" borderId="1" xfId="1" applyFont="1" applyBorder="1" applyAlignment="1">
      <alignment horizontal="center" vertical="center" textRotation="90" wrapText="1"/>
    </xf>
    <xf numFmtId="164" fontId="18" fillId="0" borderId="3" xfId="1" applyFont="1" applyBorder="1" applyAlignment="1">
      <alignment horizontal="center"/>
    </xf>
    <xf numFmtId="165" fontId="18" fillId="0" borderId="1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164" fontId="17" fillId="2" borderId="1" xfId="1" applyFont="1" applyFill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4" fontId="15" fillId="0" borderId="3" xfId="1" applyFont="1" applyBorder="1" applyAlignment="1">
      <alignment horizontal="center"/>
    </xf>
    <xf numFmtId="164" fontId="13" fillId="0" borderId="0" xfId="1" applyFont="1" applyAlignment="1">
      <alignment horizontal="left"/>
    </xf>
    <xf numFmtId="164" fontId="13" fillId="0" borderId="1" xfId="1" applyFont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wrapText="1"/>
    </xf>
    <xf numFmtId="164" fontId="15" fillId="0" borderId="4" xfId="1" applyFont="1" applyBorder="1" applyAlignment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abSelected="1" topLeftCell="A19" workbookViewId="0">
      <selection activeCell="C36" sqref="C36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1" ht="15.75" hidden="1" x14ac:dyDescent="0.25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"/>
    </row>
    <row r="3" spans="1:11" ht="18.75" hidden="1" x14ac:dyDescent="0.3">
      <c r="A3" s="250" t="s">
        <v>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4.25" customHeight="1" x14ac:dyDescent="0.3">
      <c r="A5" s="3"/>
      <c r="B5" s="251" t="s">
        <v>3</v>
      </c>
      <c r="C5" s="251"/>
      <c r="D5" s="251"/>
      <c r="E5" s="251"/>
      <c r="F5" s="251"/>
      <c r="G5" s="251"/>
      <c r="H5" s="251"/>
      <c r="I5" s="251"/>
      <c r="J5" s="251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50" t="s">
        <v>4</v>
      </c>
      <c r="C19" s="250"/>
      <c r="D19" s="250"/>
      <c r="E19" s="250"/>
      <c r="F19" s="250"/>
      <c r="G19" s="250"/>
      <c r="H19" s="250"/>
      <c r="I19" s="250"/>
      <c r="J19" s="250"/>
    </row>
    <row r="20" spans="1:11" ht="18.75" x14ac:dyDescent="0.3">
      <c r="A20" s="246" t="s">
        <v>5</v>
      </c>
      <c r="B20" s="246"/>
      <c r="C20" s="246"/>
      <c r="D20" s="246"/>
      <c r="E20" s="246"/>
      <c r="F20" s="246"/>
      <c r="G20" s="246"/>
      <c r="H20" s="246"/>
      <c r="I20" s="246"/>
      <c r="J20" s="246"/>
    </row>
    <row r="21" spans="1:11" hidden="1" x14ac:dyDescent="0.25">
      <c r="A21" s="245"/>
      <c r="B21" s="245"/>
      <c r="C21" s="245"/>
      <c r="D21" s="245"/>
      <c r="E21" s="245"/>
      <c r="F21" s="245"/>
      <c r="G21" s="245"/>
      <c r="H21" s="245"/>
      <c r="I21" s="245"/>
      <c r="J21" s="245"/>
    </row>
    <row r="22" spans="1:11" hidden="1" x14ac:dyDescent="0.25">
      <c r="A22" s="245"/>
      <c r="B22" s="245"/>
      <c r="C22" s="245"/>
      <c r="D22" s="245"/>
      <c r="E22" s="245"/>
      <c r="F22" s="245"/>
      <c r="G22" s="245"/>
      <c r="H22" s="245"/>
      <c r="I22" s="245"/>
      <c r="J22" s="245"/>
    </row>
    <row r="23" spans="1:11" ht="18.75" x14ac:dyDescent="0.3">
      <c r="B23" s="246" t="s">
        <v>6</v>
      </c>
      <c r="C23" s="246"/>
      <c r="D23" s="246"/>
      <c r="E23" s="246"/>
      <c r="F23" s="246"/>
      <c r="G23" s="246"/>
      <c r="H23" s="246"/>
      <c r="I23" s="246"/>
      <c r="J23" s="246"/>
    </row>
    <row r="24" spans="1:11" ht="18.75" x14ac:dyDescent="0.3">
      <c r="A24" s="246" t="s">
        <v>7</v>
      </c>
      <c r="B24" s="246"/>
      <c r="C24" s="246"/>
      <c r="D24" s="246"/>
      <c r="E24" s="246"/>
      <c r="F24" s="246"/>
      <c r="G24" s="246"/>
      <c r="H24" s="246"/>
      <c r="I24" s="246"/>
      <c r="J24" s="246"/>
      <c r="K24" s="8"/>
    </row>
    <row r="25" spans="1:11" ht="18.75" customHeight="1" x14ac:dyDescent="0.3">
      <c r="A25" s="247" t="s">
        <v>161</v>
      </c>
      <c r="B25" s="247"/>
      <c r="C25" s="247"/>
      <c r="D25" s="247"/>
      <c r="E25" s="247"/>
      <c r="F25" s="247"/>
      <c r="G25" s="247"/>
      <c r="H25" s="247"/>
      <c r="I25" s="247"/>
      <c r="J25" s="247"/>
    </row>
    <row r="26" spans="1:11" ht="21" customHeight="1" x14ac:dyDescent="0.25">
      <c r="A26" s="248" t="s">
        <v>8</v>
      </c>
      <c r="B26" s="248"/>
      <c r="C26" s="248"/>
      <c r="D26" s="248"/>
      <c r="E26" s="248"/>
      <c r="F26" s="248"/>
      <c r="G26" s="248"/>
      <c r="H26" s="248"/>
      <c r="I26" s="248"/>
      <c r="J26" s="248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41" t="s">
        <v>162</v>
      </c>
      <c r="G31" s="241"/>
      <c r="H31" s="241"/>
      <c r="I31" s="241"/>
      <c r="J31" s="241"/>
    </row>
    <row r="32" spans="1:11" ht="23.25" customHeight="1" x14ac:dyDescent="0.3">
      <c r="F32" s="242" t="s">
        <v>9</v>
      </c>
      <c r="G32" s="242"/>
      <c r="H32" s="242"/>
      <c r="I32" s="242"/>
      <c r="J32" s="242"/>
    </row>
    <row r="33" spans="2:10" ht="18.75" x14ac:dyDescent="0.3">
      <c r="D33" s="8"/>
      <c r="E33" s="8"/>
      <c r="F33" s="4" t="s">
        <v>10</v>
      </c>
      <c r="G33" s="4"/>
      <c r="H33" s="4" t="s">
        <v>11</v>
      </c>
      <c r="I33" s="4"/>
      <c r="J33" s="4"/>
    </row>
    <row r="34" spans="2:10" ht="57" customHeight="1" x14ac:dyDescent="0.3">
      <c r="F34" s="243" t="s">
        <v>12</v>
      </c>
      <c r="G34" s="243"/>
      <c r="H34" s="243"/>
      <c r="I34" s="243"/>
      <c r="J34" s="243"/>
    </row>
    <row r="35" spans="2:10" ht="41.25" customHeight="1" x14ac:dyDescent="0.3">
      <c r="B35" s="10"/>
      <c r="F35" s="244" t="s">
        <v>210</v>
      </c>
      <c r="G35" s="244"/>
      <c r="H35" s="244"/>
      <c r="I35" s="244"/>
      <c r="J35" s="244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B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93"/>
  <sheetViews>
    <sheetView topLeftCell="A18" zoomScaleNormal="100" workbookViewId="0">
      <selection activeCell="W59" sqref="W59:Y60"/>
    </sheetView>
  </sheetViews>
  <sheetFormatPr defaultRowHeight="14.25" x14ac:dyDescent="0.2"/>
  <cols>
    <col min="1" max="1" width="7" style="14" customWidth="1"/>
    <col min="2" max="9" width="3.5" style="14" customWidth="1"/>
    <col min="10" max="10" width="9" style="14" customWidth="1"/>
    <col min="11" max="11" width="2.625" style="22" customWidth="1"/>
    <col min="12" max="12" width="2.75" style="22" customWidth="1"/>
    <col min="13" max="14" width="2" style="22" customWidth="1"/>
    <col min="15" max="15" width="2.125" style="22" customWidth="1"/>
    <col min="16" max="16" width="2.375" style="22" customWidth="1"/>
    <col min="17" max="17" width="3.875" style="22" customWidth="1"/>
    <col min="18" max="18" width="3.375" style="22" customWidth="1"/>
    <col min="19" max="19" width="3.375" style="23" customWidth="1"/>
    <col min="20" max="20" width="3.375" style="22" customWidth="1"/>
    <col min="21" max="21" width="3.75" style="22" customWidth="1"/>
    <col min="22" max="22" width="3.5" style="22" customWidth="1"/>
    <col min="23" max="25" width="3.375" style="22" customWidth="1"/>
    <col min="26" max="26" width="4.25" style="22" customWidth="1"/>
    <col min="27" max="27" width="3.75" style="23" hidden="1" customWidth="1"/>
    <col min="28" max="28" width="5" style="22" customWidth="1"/>
    <col min="29" max="29" width="3" style="23" customWidth="1"/>
    <col min="30" max="32" width="2.625" style="22" customWidth="1"/>
    <col min="33" max="33" width="5" style="22" customWidth="1"/>
    <col min="34" max="34" width="3.625" style="23" customWidth="1"/>
    <col min="35" max="37" width="2.625" style="22" customWidth="1"/>
    <col min="38" max="38" width="5.375" style="142" customWidth="1"/>
    <col min="39" max="39" width="3.25" style="23" customWidth="1"/>
    <col min="40" max="42" width="2.625" style="22" customWidth="1"/>
    <col min="43" max="43" width="5.125" style="22" customWidth="1"/>
    <col min="44" max="44" width="3.625" style="23" customWidth="1"/>
    <col min="45" max="47" width="2.625" style="22" customWidth="1"/>
    <col min="48" max="48" width="5" style="22" customWidth="1"/>
    <col min="49" max="49" width="3.625" style="23" customWidth="1"/>
    <col min="50" max="52" width="2.625" style="22" customWidth="1"/>
    <col min="53" max="53" width="5.125" style="22" customWidth="1"/>
    <col min="54" max="54" width="3.75" style="23" customWidth="1"/>
    <col min="55" max="55" width="3.375" style="22" customWidth="1"/>
    <col min="56" max="57" width="2.625" style="22" customWidth="1"/>
    <col min="58" max="58" width="3.875" style="14" customWidth="1"/>
    <col min="59" max="59" width="9.125" style="14" customWidth="1"/>
    <col min="60" max="60" width="3.5" style="14" customWidth="1"/>
    <col min="61" max="61" width="1.625" style="14" customWidth="1"/>
    <col min="62" max="62" width="2.5" style="14" customWidth="1"/>
    <col min="63" max="63" width="1.625" style="14" customWidth="1"/>
    <col min="64" max="64" width="2.25" style="14" customWidth="1"/>
    <col min="65" max="69" width="1.625" style="14" customWidth="1"/>
    <col min="70" max="285" width="8.5" style="14" customWidth="1"/>
    <col min="286" max="286" width="8.25" style="14" customWidth="1"/>
    <col min="287" max="293" width="3.875" style="14" customWidth="1"/>
    <col min="294" max="294" width="7.375" style="14" customWidth="1"/>
    <col min="295" max="295" width="10.5" style="14" customWidth="1"/>
    <col min="296" max="300" width="2" style="14" customWidth="1"/>
    <col min="301" max="301" width="10.75" style="14" hidden="1" customWidth="1"/>
    <col min="302" max="302" width="4.375" style="14" customWidth="1"/>
    <col min="303" max="303" width="3.625" style="14" customWidth="1"/>
    <col min="304" max="304" width="10.75" style="14" hidden="1" customWidth="1"/>
    <col min="305" max="305" width="4.5" style="14" customWidth="1"/>
    <col min="306" max="307" width="4.75" style="14" customWidth="1"/>
    <col min="308" max="312" width="6.25" style="14" customWidth="1"/>
    <col min="313" max="313" width="10.75" style="14" hidden="1" customWidth="1"/>
    <col min="314" max="314" width="4.5" style="14" customWidth="1"/>
    <col min="315" max="322" width="3.875" style="14" customWidth="1"/>
    <col min="323" max="541" width="8.5" style="14" customWidth="1"/>
    <col min="542" max="542" width="8.25" style="14" customWidth="1"/>
    <col min="543" max="549" width="3.875" style="14" customWidth="1"/>
    <col min="550" max="550" width="7.375" style="14" customWidth="1"/>
    <col min="551" max="551" width="10.5" style="14" customWidth="1"/>
    <col min="552" max="556" width="2" style="14" customWidth="1"/>
    <col min="557" max="557" width="10.75" style="14" hidden="1" customWidth="1"/>
    <col min="558" max="558" width="4.375" style="14" customWidth="1"/>
    <col min="559" max="559" width="3.625" style="14" customWidth="1"/>
    <col min="560" max="560" width="10.75" style="14" hidden="1" customWidth="1"/>
    <col min="561" max="561" width="4.5" style="14" customWidth="1"/>
    <col min="562" max="563" width="4.75" style="14" customWidth="1"/>
    <col min="564" max="568" width="6.25" style="14" customWidth="1"/>
    <col min="569" max="569" width="10.75" style="14" hidden="1" customWidth="1"/>
    <col min="570" max="570" width="4.5" style="14" customWidth="1"/>
    <col min="571" max="578" width="3.875" style="14" customWidth="1"/>
    <col min="579" max="797" width="8.5" style="14" customWidth="1"/>
    <col min="798" max="798" width="8.25" style="14" customWidth="1"/>
    <col min="799" max="805" width="3.875" style="14" customWidth="1"/>
    <col min="806" max="806" width="7.375" style="14" customWidth="1"/>
    <col min="807" max="807" width="10.5" style="14" customWidth="1"/>
    <col min="808" max="812" width="2" style="14" customWidth="1"/>
    <col min="813" max="813" width="10.75" style="14" hidden="1" customWidth="1"/>
    <col min="814" max="814" width="4.375" style="14" customWidth="1"/>
    <col min="815" max="815" width="3.625" style="14" customWidth="1"/>
    <col min="816" max="816" width="10.75" style="14" hidden="1" customWidth="1"/>
    <col min="817" max="817" width="4.5" style="14" customWidth="1"/>
    <col min="818" max="819" width="4.75" style="14" customWidth="1"/>
    <col min="820" max="824" width="6.25" style="14" customWidth="1"/>
    <col min="825" max="825" width="10.75" style="14" hidden="1" customWidth="1"/>
    <col min="826" max="826" width="4.5" style="14" customWidth="1"/>
    <col min="827" max="834" width="3.875" style="14" customWidth="1"/>
    <col min="835" max="1024" width="8.5" style="14" customWidth="1"/>
  </cols>
  <sheetData>
    <row r="1" spans="1:58" s="14" customFormat="1" ht="15" customHeight="1" x14ac:dyDescent="0.2">
      <c r="A1" s="344" t="s">
        <v>13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13"/>
      <c r="AX1" s="12"/>
      <c r="AY1" s="12"/>
      <c r="AZ1" s="12"/>
      <c r="BB1" s="15"/>
    </row>
    <row r="2" spans="1:58" s="16" customFormat="1" ht="16.5" customHeight="1" x14ac:dyDescent="0.2">
      <c r="A2" s="334" t="s">
        <v>14</v>
      </c>
      <c r="B2" s="345" t="s">
        <v>15</v>
      </c>
      <c r="C2" s="345"/>
      <c r="D2" s="345"/>
      <c r="E2" s="345"/>
      <c r="F2" s="345"/>
      <c r="G2" s="345" t="s">
        <v>16</v>
      </c>
      <c r="H2" s="345"/>
      <c r="I2" s="345"/>
      <c r="J2" s="345" t="s">
        <v>17</v>
      </c>
      <c r="K2" s="345"/>
      <c r="L2" s="345"/>
      <c r="M2" s="345"/>
      <c r="N2" s="345"/>
      <c r="O2" s="345" t="s">
        <v>18</v>
      </c>
      <c r="P2" s="345"/>
      <c r="Q2" s="345"/>
      <c r="R2" s="345"/>
      <c r="S2" s="346" t="s">
        <v>19</v>
      </c>
      <c r="T2" s="346"/>
      <c r="U2" s="346"/>
      <c r="V2" s="345" t="s">
        <v>20</v>
      </c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 t="s">
        <v>21</v>
      </c>
      <c r="AH2" s="345"/>
      <c r="AI2" s="345"/>
      <c r="AJ2" s="345"/>
      <c r="AK2" s="345"/>
      <c r="AL2" s="345"/>
      <c r="AM2" s="345"/>
      <c r="AN2" s="345"/>
      <c r="AO2" s="345"/>
      <c r="AP2" s="345"/>
      <c r="AQ2" s="345" t="s">
        <v>22</v>
      </c>
      <c r="AR2" s="345"/>
      <c r="AS2" s="345"/>
      <c r="AT2" s="345"/>
      <c r="AU2" s="345"/>
      <c r="AV2" s="345"/>
      <c r="AW2" s="13"/>
      <c r="AX2" s="12"/>
      <c r="AY2" s="12"/>
      <c r="AZ2" s="12"/>
      <c r="BA2" s="14"/>
      <c r="BB2" s="15"/>
      <c r="BC2" s="14"/>
      <c r="BD2" s="14"/>
      <c r="BE2" s="14"/>
      <c r="BF2" s="14"/>
    </row>
    <row r="3" spans="1:58" s="16" customFormat="1" ht="18" customHeight="1" x14ac:dyDescent="0.2">
      <c r="A3" s="334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6"/>
      <c r="T3" s="346"/>
      <c r="U3" s="346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13"/>
      <c r="AX3" s="12"/>
      <c r="AY3" s="12"/>
      <c r="AZ3" s="12"/>
      <c r="BA3" s="14"/>
      <c r="BB3" s="15"/>
      <c r="BC3" s="14"/>
      <c r="BD3" s="14"/>
      <c r="BE3" s="14"/>
      <c r="BF3" s="14"/>
    </row>
    <row r="4" spans="1:58" s="14" customFormat="1" ht="12.75" customHeight="1" x14ac:dyDescent="0.2">
      <c r="A4" s="17">
        <v>1</v>
      </c>
      <c r="B4" s="343">
        <v>2</v>
      </c>
      <c r="C4" s="343"/>
      <c r="D4" s="343"/>
      <c r="E4" s="343"/>
      <c r="F4" s="343"/>
      <c r="G4" s="318">
        <v>3</v>
      </c>
      <c r="H4" s="318"/>
      <c r="I4" s="318"/>
      <c r="J4" s="318">
        <v>4</v>
      </c>
      <c r="K4" s="318"/>
      <c r="L4" s="318"/>
      <c r="M4" s="318"/>
      <c r="N4" s="318"/>
      <c r="O4" s="318">
        <v>5</v>
      </c>
      <c r="P4" s="318"/>
      <c r="Q4" s="318"/>
      <c r="R4" s="318"/>
      <c r="S4" s="347">
        <v>6</v>
      </c>
      <c r="T4" s="347"/>
      <c r="U4" s="347"/>
      <c r="V4" s="318">
        <v>7</v>
      </c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>
        <v>8</v>
      </c>
      <c r="AH4" s="318"/>
      <c r="AI4" s="318"/>
      <c r="AJ4" s="318"/>
      <c r="AK4" s="318"/>
      <c r="AL4" s="318"/>
      <c r="AM4" s="318"/>
      <c r="AN4" s="318"/>
      <c r="AO4" s="318"/>
      <c r="AP4" s="318"/>
      <c r="AQ4" s="318">
        <v>9</v>
      </c>
      <c r="AR4" s="318"/>
      <c r="AS4" s="318"/>
      <c r="AT4" s="318"/>
      <c r="AU4" s="318"/>
      <c r="AV4" s="318"/>
      <c r="AW4" s="13"/>
      <c r="AX4" s="12"/>
      <c r="AY4" s="12"/>
      <c r="AZ4" s="12"/>
      <c r="BB4" s="15"/>
    </row>
    <row r="5" spans="1:58" s="14" customFormat="1" ht="16.5" customHeight="1" x14ac:dyDescent="0.2">
      <c r="A5" s="20" t="s">
        <v>23</v>
      </c>
      <c r="B5" s="330">
        <f>(AB87+AG87)/36</f>
        <v>39</v>
      </c>
      <c r="C5" s="330"/>
      <c r="D5" s="330"/>
      <c r="E5" s="330"/>
      <c r="F5" s="330"/>
      <c r="G5" s="330">
        <f>(AB88+AG88)/36</f>
        <v>0</v>
      </c>
      <c r="H5" s="330"/>
      <c r="I5" s="330"/>
      <c r="J5" s="330">
        <f>(AB89+AG89)/36</f>
        <v>0</v>
      </c>
      <c r="K5" s="330"/>
      <c r="L5" s="330"/>
      <c r="M5" s="330"/>
      <c r="N5" s="330"/>
      <c r="O5" s="341">
        <f>(AB90+AG90)/36</f>
        <v>0.33333333333333331</v>
      </c>
      <c r="P5" s="341"/>
      <c r="Q5" s="341"/>
      <c r="R5" s="341"/>
      <c r="S5" s="342">
        <f>(AG91+AB91)/36</f>
        <v>1.6666666666666667</v>
      </c>
      <c r="T5" s="342"/>
      <c r="U5" s="342"/>
      <c r="V5" s="330">
        <f>(AB92+AG92)/36</f>
        <v>0</v>
      </c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40">
        <v>11</v>
      </c>
      <c r="AH5" s="340"/>
      <c r="AI5" s="340"/>
      <c r="AJ5" s="340"/>
      <c r="AK5" s="340"/>
      <c r="AL5" s="340"/>
      <c r="AM5" s="340"/>
      <c r="AN5" s="340"/>
      <c r="AO5" s="340"/>
      <c r="AP5" s="340"/>
      <c r="AQ5" s="330">
        <f>SUM(B5:AL5)</f>
        <v>52</v>
      </c>
      <c r="AR5" s="330"/>
      <c r="AS5" s="330"/>
      <c r="AT5" s="330"/>
      <c r="AU5" s="330"/>
      <c r="AV5" s="330"/>
      <c r="AW5" s="13"/>
      <c r="AX5" s="12"/>
      <c r="AY5" s="12"/>
      <c r="AZ5" s="12"/>
      <c r="BB5" s="15"/>
    </row>
    <row r="6" spans="1:58" s="14" customFormat="1" ht="15.75" customHeight="1" x14ac:dyDescent="0.2">
      <c r="A6" s="20" t="s">
        <v>24</v>
      </c>
      <c r="B6" s="330">
        <f>(AL87+AQ87)/36</f>
        <v>31.5</v>
      </c>
      <c r="C6" s="330"/>
      <c r="D6" s="330"/>
      <c r="E6" s="330"/>
      <c r="F6" s="330"/>
      <c r="G6" s="330">
        <f>(AL88+AQ88)/36</f>
        <v>5</v>
      </c>
      <c r="H6" s="330"/>
      <c r="I6" s="330"/>
      <c r="J6" s="330">
        <f>(AL89+AQ89)/36</f>
        <v>3</v>
      </c>
      <c r="K6" s="330"/>
      <c r="L6" s="330"/>
      <c r="M6" s="330"/>
      <c r="N6" s="330"/>
      <c r="O6" s="341">
        <f>(AL90+AQ90)/36</f>
        <v>1.3333333333333333</v>
      </c>
      <c r="P6" s="341"/>
      <c r="Q6" s="341"/>
      <c r="R6" s="341"/>
      <c r="S6" s="342">
        <f>(AL91+AQ91)/36</f>
        <v>0.66666666666666663</v>
      </c>
      <c r="T6" s="342"/>
      <c r="U6" s="342"/>
      <c r="V6" s="330">
        <f>(AL92+AQ92)/36</f>
        <v>0</v>
      </c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40">
        <v>10.5</v>
      </c>
      <c r="AH6" s="340"/>
      <c r="AI6" s="340"/>
      <c r="AJ6" s="340"/>
      <c r="AK6" s="340"/>
      <c r="AL6" s="340"/>
      <c r="AM6" s="340"/>
      <c r="AN6" s="340"/>
      <c r="AO6" s="340"/>
      <c r="AP6" s="340"/>
      <c r="AQ6" s="330">
        <f>SUM(B6:AL6)</f>
        <v>52</v>
      </c>
      <c r="AR6" s="330"/>
      <c r="AS6" s="330"/>
      <c r="AT6" s="330"/>
      <c r="AU6" s="330"/>
      <c r="AV6" s="330"/>
      <c r="AW6" s="13"/>
      <c r="AX6" s="12"/>
      <c r="AY6" s="12"/>
      <c r="AZ6" s="12"/>
      <c r="BB6" s="15"/>
    </row>
    <row r="7" spans="1:58" s="14" customFormat="1" ht="14.25" customHeight="1" x14ac:dyDescent="0.2">
      <c r="A7" s="20" t="s">
        <v>25</v>
      </c>
      <c r="B7" s="330">
        <f>(AV87+BA87)/36</f>
        <v>16</v>
      </c>
      <c r="C7" s="330"/>
      <c r="D7" s="330"/>
      <c r="E7" s="330"/>
      <c r="F7" s="330"/>
      <c r="G7" s="330">
        <f>(AV88+BA88)/36</f>
        <v>7</v>
      </c>
      <c r="H7" s="330"/>
      <c r="I7" s="330"/>
      <c r="J7" s="330">
        <f>(AV89+BA89)/36</f>
        <v>10</v>
      </c>
      <c r="K7" s="330"/>
      <c r="L7" s="330"/>
      <c r="M7" s="330"/>
      <c r="N7" s="330"/>
      <c r="O7" s="341">
        <f>(AV90+BA90)/36</f>
        <v>1.3333333333333333</v>
      </c>
      <c r="P7" s="341"/>
      <c r="Q7" s="341"/>
      <c r="R7" s="341"/>
      <c r="S7" s="342">
        <f>(AV91+BA91)/36</f>
        <v>0.66666666666666663</v>
      </c>
      <c r="T7" s="342"/>
      <c r="U7" s="342"/>
      <c r="V7" s="330">
        <f>(AV92+BA92)/36</f>
        <v>6</v>
      </c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40">
        <v>2</v>
      </c>
      <c r="AH7" s="340"/>
      <c r="AI7" s="340"/>
      <c r="AJ7" s="340"/>
      <c r="AK7" s="340"/>
      <c r="AL7" s="340"/>
      <c r="AM7" s="340"/>
      <c r="AN7" s="340"/>
      <c r="AO7" s="340"/>
      <c r="AP7" s="340"/>
      <c r="AQ7" s="330">
        <f>SUM(B7:AL7)</f>
        <v>43</v>
      </c>
      <c r="AR7" s="330"/>
      <c r="AS7" s="330"/>
      <c r="AT7" s="330"/>
      <c r="AU7" s="330"/>
      <c r="AV7" s="330"/>
      <c r="AW7" s="13"/>
      <c r="AX7" s="12"/>
      <c r="AY7" s="12"/>
      <c r="AZ7" s="12"/>
      <c r="BB7" s="15"/>
    </row>
    <row r="8" spans="1:58" s="14" customFormat="1" ht="15.75" customHeight="1" x14ac:dyDescent="0.2">
      <c r="A8" s="20" t="s">
        <v>22</v>
      </c>
      <c r="B8" s="337">
        <f>SUM(B5:F7)</f>
        <v>86.5</v>
      </c>
      <c r="C8" s="337"/>
      <c r="D8" s="337"/>
      <c r="E8" s="337"/>
      <c r="F8" s="337"/>
      <c r="G8" s="331">
        <f>SUM(G5:I7)</f>
        <v>12</v>
      </c>
      <c r="H8" s="331"/>
      <c r="I8" s="331"/>
      <c r="J8" s="331">
        <f>SUM(J5:N7)</f>
        <v>13</v>
      </c>
      <c r="K8" s="331"/>
      <c r="L8" s="331"/>
      <c r="M8" s="331"/>
      <c r="N8" s="331"/>
      <c r="O8" s="338">
        <f>O5+O6+O7</f>
        <v>3</v>
      </c>
      <c r="P8" s="338"/>
      <c r="Q8" s="338"/>
      <c r="R8" s="338"/>
      <c r="S8" s="339">
        <f>S5+S6+S7</f>
        <v>3</v>
      </c>
      <c r="T8" s="339"/>
      <c r="U8" s="339"/>
      <c r="V8" s="331">
        <f>SUM(V5:AB7)</f>
        <v>6</v>
      </c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>
        <f>SUM(AG5:AL7)</f>
        <v>23.5</v>
      </c>
      <c r="AH8" s="331"/>
      <c r="AI8" s="331"/>
      <c r="AJ8" s="331"/>
      <c r="AK8" s="331"/>
      <c r="AL8" s="331"/>
      <c r="AM8" s="331"/>
      <c r="AN8" s="331"/>
      <c r="AO8" s="331"/>
      <c r="AP8" s="331"/>
      <c r="AQ8" s="331">
        <f>SUM(AQ5:AV7)</f>
        <v>147</v>
      </c>
      <c r="AR8" s="331"/>
      <c r="AS8" s="331"/>
      <c r="AT8" s="331"/>
      <c r="AU8" s="331"/>
      <c r="AV8" s="331"/>
      <c r="AW8" s="13"/>
      <c r="AX8" s="12"/>
      <c r="AY8" s="12"/>
      <c r="AZ8" s="12"/>
      <c r="BB8" s="15"/>
    </row>
    <row r="9" spans="1:58" ht="13.5" customHeight="1" x14ac:dyDescent="0.2">
      <c r="A9" s="21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3"/>
      <c r="AS9" s="12"/>
      <c r="AT9" s="12"/>
      <c r="AU9" s="12"/>
    </row>
    <row r="10" spans="1:58" ht="21.75" customHeight="1" x14ac:dyDescent="0.2">
      <c r="A10" s="325" t="s">
        <v>27</v>
      </c>
      <c r="B10" s="332" t="s">
        <v>28</v>
      </c>
      <c r="C10" s="332"/>
      <c r="D10" s="332"/>
      <c r="E10" s="332"/>
      <c r="F10" s="332"/>
      <c r="G10" s="332"/>
      <c r="H10" s="332"/>
      <c r="I10" s="332"/>
      <c r="J10" s="332"/>
      <c r="K10" s="325" t="s">
        <v>29</v>
      </c>
      <c r="L10" s="325"/>
      <c r="M10" s="325"/>
      <c r="N10" s="325"/>
      <c r="O10" s="325"/>
      <c r="P10" s="325"/>
      <c r="Q10" s="333" t="s">
        <v>30</v>
      </c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4" t="s">
        <v>31</v>
      </c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</row>
    <row r="11" spans="1:58" ht="33" customHeight="1" x14ac:dyDescent="0.2">
      <c r="A11" s="325"/>
      <c r="B11" s="332"/>
      <c r="C11" s="332"/>
      <c r="D11" s="332"/>
      <c r="E11" s="332"/>
      <c r="F11" s="332"/>
      <c r="G11" s="332"/>
      <c r="H11" s="332"/>
      <c r="I11" s="332"/>
      <c r="J11" s="332"/>
      <c r="K11" s="325"/>
      <c r="L11" s="325"/>
      <c r="M11" s="325"/>
      <c r="N11" s="325"/>
      <c r="O11" s="325"/>
      <c r="P11" s="325"/>
      <c r="Q11" s="335" t="s">
        <v>32</v>
      </c>
      <c r="R11" s="335" t="s">
        <v>33</v>
      </c>
      <c r="S11" s="336" t="s">
        <v>18</v>
      </c>
      <c r="T11" s="316" t="s">
        <v>34</v>
      </c>
      <c r="U11" s="317" t="s">
        <v>35</v>
      </c>
      <c r="V11" s="317"/>
      <c r="W11" s="317"/>
      <c r="X11" s="317"/>
      <c r="Y11" s="317"/>
      <c r="Z11" s="317"/>
      <c r="AA11" s="317"/>
      <c r="AB11" s="318" t="s">
        <v>23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9" t="s">
        <v>24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8" t="s">
        <v>25</v>
      </c>
      <c r="AW11" s="318"/>
      <c r="AX11" s="318"/>
      <c r="AY11" s="318"/>
      <c r="AZ11" s="318"/>
      <c r="BA11" s="318"/>
      <c r="BB11" s="318"/>
      <c r="BC11" s="318"/>
      <c r="BD11" s="318"/>
      <c r="BE11" s="318"/>
    </row>
    <row r="12" spans="1:58" ht="30.75" customHeight="1" x14ac:dyDescent="0.2">
      <c r="A12" s="325"/>
      <c r="B12" s="332"/>
      <c r="C12" s="332"/>
      <c r="D12" s="332"/>
      <c r="E12" s="332"/>
      <c r="F12" s="332"/>
      <c r="G12" s="332"/>
      <c r="H12" s="332"/>
      <c r="I12" s="332"/>
      <c r="J12" s="332"/>
      <c r="K12" s="325"/>
      <c r="L12" s="325"/>
      <c r="M12" s="325"/>
      <c r="N12" s="325"/>
      <c r="O12" s="325"/>
      <c r="P12" s="325"/>
      <c r="Q12" s="335"/>
      <c r="R12" s="335"/>
      <c r="S12" s="336"/>
      <c r="T12" s="316"/>
      <c r="U12" s="317" t="s">
        <v>36</v>
      </c>
      <c r="V12" s="317"/>
      <c r="W12" s="317"/>
      <c r="X12" s="317"/>
      <c r="Y12" s="317"/>
      <c r="Z12" s="314" t="s">
        <v>37</v>
      </c>
      <c r="AA12" s="313" t="s">
        <v>38</v>
      </c>
      <c r="AB12" s="324" t="s">
        <v>39</v>
      </c>
      <c r="AC12" s="323" t="s">
        <v>40</v>
      </c>
      <c r="AD12" s="323"/>
      <c r="AE12" s="323"/>
      <c r="AF12" s="323"/>
      <c r="AG12" s="320" t="s">
        <v>198</v>
      </c>
      <c r="AH12" s="321" t="s">
        <v>40</v>
      </c>
      <c r="AI12" s="321"/>
      <c r="AJ12" s="321"/>
      <c r="AK12" s="321"/>
      <c r="AL12" s="322" t="s">
        <v>41</v>
      </c>
      <c r="AM12" s="323" t="s">
        <v>40</v>
      </c>
      <c r="AN12" s="323"/>
      <c r="AO12" s="323"/>
      <c r="AP12" s="323"/>
      <c r="AQ12" s="320" t="s">
        <v>197</v>
      </c>
      <c r="AR12" s="321" t="s">
        <v>40</v>
      </c>
      <c r="AS12" s="321"/>
      <c r="AT12" s="321"/>
      <c r="AU12" s="321"/>
      <c r="AV12" s="324" t="s">
        <v>42</v>
      </c>
      <c r="AW12" s="321" t="s">
        <v>40</v>
      </c>
      <c r="AX12" s="321"/>
      <c r="AY12" s="321"/>
      <c r="AZ12" s="321"/>
      <c r="BA12" s="324" t="s">
        <v>43</v>
      </c>
      <c r="BB12" s="323" t="s">
        <v>40</v>
      </c>
      <c r="BC12" s="323"/>
      <c r="BD12" s="323"/>
      <c r="BE12" s="323"/>
    </row>
    <row r="13" spans="1:58" ht="12.75" customHeight="1" x14ac:dyDescent="0.2">
      <c r="A13" s="325"/>
      <c r="B13" s="332"/>
      <c r="C13" s="332"/>
      <c r="D13" s="332"/>
      <c r="E13" s="332"/>
      <c r="F13" s="332"/>
      <c r="G13" s="332"/>
      <c r="H13" s="332"/>
      <c r="I13" s="332"/>
      <c r="J13" s="332"/>
      <c r="K13" s="325"/>
      <c r="L13" s="325"/>
      <c r="M13" s="325"/>
      <c r="N13" s="325"/>
      <c r="O13" s="325"/>
      <c r="P13" s="325"/>
      <c r="Q13" s="335"/>
      <c r="R13" s="335"/>
      <c r="S13" s="336"/>
      <c r="T13" s="316"/>
      <c r="U13" s="325" t="s">
        <v>44</v>
      </c>
      <c r="V13" s="317" t="s">
        <v>40</v>
      </c>
      <c r="W13" s="317"/>
      <c r="X13" s="317"/>
      <c r="Y13" s="317"/>
      <c r="Z13" s="314"/>
      <c r="AA13" s="313"/>
      <c r="AB13" s="324"/>
      <c r="AC13" s="313" t="s">
        <v>18</v>
      </c>
      <c r="AD13" s="314" t="s">
        <v>45</v>
      </c>
      <c r="AE13" s="314" t="s">
        <v>46</v>
      </c>
      <c r="AF13" s="314" t="s">
        <v>47</v>
      </c>
      <c r="AG13" s="320"/>
      <c r="AH13" s="313" t="s">
        <v>18</v>
      </c>
      <c r="AI13" s="314" t="s">
        <v>45</v>
      </c>
      <c r="AJ13" s="314" t="s">
        <v>46</v>
      </c>
      <c r="AK13" s="315" t="s">
        <v>47</v>
      </c>
      <c r="AL13" s="322"/>
      <c r="AM13" s="313" t="s">
        <v>18</v>
      </c>
      <c r="AN13" s="314" t="s">
        <v>45</v>
      </c>
      <c r="AO13" s="314" t="s">
        <v>46</v>
      </c>
      <c r="AP13" s="314" t="s">
        <v>47</v>
      </c>
      <c r="AQ13" s="320"/>
      <c r="AR13" s="313" t="s">
        <v>18</v>
      </c>
      <c r="AS13" s="314" t="s">
        <v>45</v>
      </c>
      <c r="AT13" s="314" t="s">
        <v>46</v>
      </c>
      <c r="AU13" s="315" t="s">
        <v>47</v>
      </c>
      <c r="AV13" s="324"/>
      <c r="AW13" s="313" t="s">
        <v>18</v>
      </c>
      <c r="AX13" s="314" t="s">
        <v>45</v>
      </c>
      <c r="AY13" s="314" t="s">
        <v>46</v>
      </c>
      <c r="AZ13" s="315" t="s">
        <v>47</v>
      </c>
      <c r="BA13" s="324"/>
      <c r="BB13" s="313" t="s">
        <v>18</v>
      </c>
      <c r="BC13" s="314" t="s">
        <v>45</v>
      </c>
      <c r="BD13" s="314" t="s">
        <v>46</v>
      </c>
      <c r="BE13" s="314" t="s">
        <v>47</v>
      </c>
    </row>
    <row r="14" spans="1:58" ht="84.75" customHeight="1" x14ac:dyDescent="0.2">
      <c r="A14" s="325"/>
      <c r="B14" s="332"/>
      <c r="C14" s="332"/>
      <c r="D14" s="332"/>
      <c r="E14" s="332"/>
      <c r="F14" s="332"/>
      <c r="G14" s="332"/>
      <c r="H14" s="332"/>
      <c r="I14" s="332"/>
      <c r="J14" s="332"/>
      <c r="K14" s="325"/>
      <c r="L14" s="325"/>
      <c r="M14" s="325"/>
      <c r="N14" s="325"/>
      <c r="O14" s="325"/>
      <c r="P14" s="325"/>
      <c r="Q14" s="335"/>
      <c r="R14" s="335"/>
      <c r="S14" s="336"/>
      <c r="T14" s="316"/>
      <c r="U14" s="325"/>
      <c r="V14" s="25" t="s">
        <v>48</v>
      </c>
      <c r="W14" s="25" t="s">
        <v>49</v>
      </c>
      <c r="X14" s="25" t="s">
        <v>50</v>
      </c>
      <c r="Y14" s="25" t="s">
        <v>51</v>
      </c>
      <c r="Z14" s="314"/>
      <c r="AA14" s="313"/>
      <c r="AB14" s="324"/>
      <c r="AC14" s="313"/>
      <c r="AD14" s="314"/>
      <c r="AE14" s="314"/>
      <c r="AF14" s="314"/>
      <c r="AG14" s="320"/>
      <c r="AH14" s="313"/>
      <c r="AI14" s="314"/>
      <c r="AJ14" s="314"/>
      <c r="AK14" s="315"/>
      <c r="AL14" s="322"/>
      <c r="AM14" s="313"/>
      <c r="AN14" s="314"/>
      <c r="AO14" s="314"/>
      <c r="AP14" s="314"/>
      <c r="AQ14" s="320"/>
      <c r="AR14" s="313"/>
      <c r="AS14" s="314"/>
      <c r="AT14" s="314"/>
      <c r="AU14" s="315"/>
      <c r="AV14" s="324"/>
      <c r="AW14" s="313"/>
      <c r="AX14" s="314"/>
      <c r="AY14" s="314"/>
      <c r="AZ14" s="315"/>
      <c r="BA14" s="324"/>
      <c r="BB14" s="313"/>
      <c r="BC14" s="314"/>
      <c r="BD14" s="314"/>
      <c r="BE14" s="314"/>
    </row>
    <row r="15" spans="1:58" ht="11.25" customHeight="1" x14ac:dyDescent="0.2">
      <c r="A15" s="325"/>
      <c r="B15" s="332"/>
      <c r="C15" s="332"/>
      <c r="D15" s="332"/>
      <c r="E15" s="332"/>
      <c r="F15" s="332"/>
      <c r="G15" s="332"/>
      <c r="H15" s="332"/>
      <c r="I15" s="332"/>
      <c r="J15" s="332"/>
      <c r="K15" s="19">
        <v>1</v>
      </c>
      <c r="L15" s="19">
        <v>2</v>
      </c>
      <c r="M15" s="19">
        <v>3</v>
      </c>
      <c r="N15" s="19">
        <v>4</v>
      </c>
      <c r="O15" s="19">
        <v>5</v>
      </c>
      <c r="P15" s="19">
        <v>6</v>
      </c>
      <c r="Q15" s="26"/>
      <c r="R15" s="26"/>
      <c r="S15" s="27"/>
      <c r="T15" s="28"/>
      <c r="U15" s="29"/>
      <c r="V15" s="30"/>
      <c r="W15" s="30"/>
      <c r="X15" s="30"/>
      <c r="Y15" s="30"/>
      <c r="Z15" s="30"/>
      <c r="AA15" s="31"/>
      <c r="AB15" s="32">
        <v>17</v>
      </c>
      <c r="AC15" s="33"/>
      <c r="AD15" s="34"/>
      <c r="AE15" s="34"/>
      <c r="AF15" s="34"/>
      <c r="AG15" s="35">
        <v>22</v>
      </c>
      <c r="AH15" s="33"/>
      <c r="AI15" s="34"/>
      <c r="AJ15" s="34"/>
      <c r="AK15" s="36"/>
      <c r="AL15" s="32">
        <v>16</v>
      </c>
      <c r="AM15" s="33"/>
      <c r="AN15" s="34"/>
      <c r="AO15" s="34"/>
      <c r="AP15" s="34"/>
      <c r="AQ15" s="227">
        <v>23.5</v>
      </c>
      <c r="AR15" s="33"/>
      <c r="AS15" s="34"/>
      <c r="AT15" s="34"/>
      <c r="AU15" s="36"/>
      <c r="AV15" s="32">
        <v>16</v>
      </c>
      <c r="AW15" s="33"/>
      <c r="AX15" s="34"/>
      <c r="AY15" s="34"/>
      <c r="AZ15" s="36"/>
      <c r="BA15" s="32">
        <v>23</v>
      </c>
      <c r="BB15" s="33"/>
      <c r="BC15" s="34"/>
      <c r="BD15" s="34"/>
      <c r="BE15" s="34"/>
      <c r="BF15" s="37"/>
    </row>
    <row r="16" spans="1:58" s="22" customFormat="1" ht="10.5" x14ac:dyDescent="0.2">
      <c r="A16" s="38">
        <v>1</v>
      </c>
      <c r="B16" s="328">
        <v>2</v>
      </c>
      <c r="C16" s="328"/>
      <c r="D16" s="328"/>
      <c r="E16" s="328"/>
      <c r="F16" s="328"/>
      <c r="G16" s="328"/>
      <c r="H16" s="328"/>
      <c r="I16" s="328"/>
      <c r="J16" s="328"/>
      <c r="K16" s="329">
        <v>3</v>
      </c>
      <c r="L16" s="329"/>
      <c r="M16" s="329"/>
      <c r="N16" s="329"/>
      <c r="O16" s="329"/>
      <c r="P16" s="329"/>
      <c r="Q16" s="39">
        <v>4</v>
      </c>
      <c r="R16" s="39">
        <v>5</v>
      </c>
      <c r="S16" s="40">
        <v>6</v>
      </c>
      <c r="T16" s="38">
        <v>7</v>
      </c>
      <c r="U16" s="38">
        <v>8</v>
      </c>
      <c r="V16" s="38">
        <v>9</v>
      </c>
      <c r="W16" s="38">
        <v>10</v>
      </c>
      <c r="X16" s="38">
        <v>11</v>
      </c>
      <c r="Y16" s="38">
        <v>12</v>
      </c>
      <c r="Z16" s="38">
        <v>13</v>
      </c>
      <c r="AA16" s="40">
        <v>12</v>
      </c>
      <c r="AB16" s="38">
        <v>14</v>
      </c>
      <c r="AC16" s="40"/>
      <c r="AD16" s="38"/>
      <c r="AE16" s="38"/>
      <c r="AF16" s="38"/>
      <c r="AG16" s="39">
        <v>15</v>
      </c>
      <c r="AH16" s="40"/>
      <c r="AI16" s="38"/>
      <c r="AJ16" s="38"/>
      <c r="AK16" s="41"/>
      <c r="AL16" s="42">
        <v>16</v>
      </c>
      <c r="AM16" s="40"/>
      <c r="AN16" s="38"/>
      <c r="AO16" s="38"/>
      <c r="AP16" s="38"/>
      <c r="AQ16" s="39">
        <v>17</v>
      </c>
      <c r="AR16" s="40"/>
      <c r="AS16" s="38"/>
      <c r="AT16" s="38"/>
      <c r="AU16" s="41"/>
      <c r="AV16" s="38">
        <v>18</v>
      </c>
      <c r="AW16" s="40"/>
      <c r="AX16" s="38"/>
      <c r="AY16" s="38"/>
      <c r="AZ16" s="41"/>
      <c r="BA16" s="38">
        <v>19</v>
      </c>
      <c r="BB16" s="40"/>
      <c r="BC16" s="38"/>
      <c r="BD16" s="38"/>
      <c r="BE16" s="38"/>
    </row>
    <row r="17" spans="1:70" s="21" customFormat="1" ht="10.5" customHeight="1" x14ac:dyDescent="0.2">
      <c r="A17" s="43" t="s">
        <v>52</v>
      </c>
      <c r="B17" s="326" t="s">
        <v>53</v>
      </c>
      <c r="C17" s="326"/>
      <c r="D17" s="326"/>
      <c r="E17" s="326"/>
      <c r="F17" s="326"/>
      <c r="G17" s="326"/>
      <c r="H17" s="326"/>
      <c r="I17" s="326"/>
      <c r="J17" s="326"/>
      <c r="K17" s="327"/>
      <c r="L17" s="327"/>
      <c r="M17" s="327"/>
      <c r="N17" s="327"/>
      <c r="O17" s="327"/>
      <c r="P17" s="327"/>
      <c r="Q17" s="44">
        <f>SUM(Q20:Q34)</f>
        <v>1476</v>
      </c>
      <c r="R17" s="44">
        <f>SUM(R20:R34)</f>
        <v>60</v>
      </c>
      <c r="S17" s="46">
        <f>S18</f>
        <v>12</v>
      </c>
      <c r="T17" s="45">
        <f t="shared" ref="T17:BE17" si="0">SUM(T20:T34)</f>
        <v>0</v>
      </c>
      <c r="U17" s="46">
        <f t="shared" si="0"/>
        <v>1404</v>
      </c>
      <c r="V17" s="46">
        <f t="shared" si="0"/>
        <v>842</v>
      </c>
      <c r="W17" s="46">
        <f t="shared" si="0"/>
        <v>40</v>
      </c>
      <c r="X17" s="46">
        <f t="shared" si="0"/>
        <v>522</v>
      </c>
      <c r="Y17" s="46">
        <f t="shared" si="0"/>
        <v>0</v>
      </c>
      <c r="Z17" s="46">
        <f t="shared" si="0"/>
        <v>0</v>
      </c>
      <c r="AA17" s="47">
        <f t="shared" si="0"/>
        <v>0</v>
      </c>
      <c r="AB17" s="46">
        <f t="shared" si="0"/>
        <v>612</v>
      </c>
      <c r="AC17" s="47">
        <f t="shared" si="0"/>
        <v>0</v>
      </c>
      <c r="AD17" s="46">
        <f t="shared" si="0"/>
        <v>612</v>
      </c>
      <c r="AE17" s="46">
        <f t="shared" si="0"/>
        <v>0</v>
      </c>
      <c r="AF17" s="46">
        <f t="shared" si="0"/>
        <v>0</v>
      </c>
      <c r="AG17" s="48">
        <f t="shared" si="0"/>
        <v>792</v>
      </c>
      <c r="AH17" s="47">
        <f t="shared" si="0"/>
        <v>12</v>
      </c>
      <c r="AI17" s="46">
        <f t="shared" si="0"/>
        <v>792</v>
      </c>
      <c r="AJ17" s="46">
        <f t="shared" si="0"/>
        <v>0</v>
      </c>
      <c r="AK17" s="49">
        <f t="shared" si="0"/>
        <v>0</v>
      </c>
      <c r="AL17" s="46">
        <f t="shared" si="0"/>
        <v>0</v>
      </c>
      <c r="AM17" s="47">
        <f t="shared" si="0"/>
        <v>0</v>
      </c>
      <c r="AN17" s="46">
        <f t="shared" si="0"/>
        <v>0</v>
      </c>
      <c r="AO17" s="46">
        <f t="shared" si="0"/>
        <v>0</v>
      </c>
      <c r="AP17" s="46">
        <f t="shared" si="0"/>
        <v>0</v>
      </c>
      <c r="AQ17" s="48">
        <f t="shared" si="0"/>
        <v>0</v>
      </c>
      <c r="AR17" s="47">
        <f t="shared" si="0"/>
        <v>0</v>
      </c>
      <c r="AS17" s="46">
        <f t="shared" si="0"/>
        <v>0</v>
      </c>
      <c r="AT17" s="46">
        <f t="shared" si="0"/>
        <v>0</v>
      </c>
      <c r="AU17" s="49">
        <f t="shared" si="0"/>
        <v>0</v>
      </c>
      <c r="AV17" s="46">
        <f t="shared" si="0"/>
        <v>0</v>
      </c>
      <c r="AW17" s="47">
        <f t="shared" si="0"/>
        <v>0</v>
      </c>
      <c r="AX17" s="46">
        <f t="shared" si="0"/>
        <v>0</v>
      </c>
      <c r="AY17" s="46">
        <f t="shared" si="0"/>
        <v>0</v>
      </c>
      <c r="AZ17" s="49">
        <f t="shared" si="0"/>
        <v>0</v>
      </c>
      <c r="BA17" s="46">
        <f t="shared" si="0"/>
        <v>0</v>
      </c>
      <c r="BB17" s="47">
        <f t="shared" si="0"/>
        <v>0</v>
      </c>
      <c r="BC17" s="46">
        <f t="shared" si="0"/>
        <v>0</v>
      </c>
      <c r="BD17" s="46">
        <f t="shared" si="0"/>
        <v>0</v>
      </c>
      <c r="BE17" s="46">
        <f t="shared" si="0"/>
        <v>0</v>
      </c>
    </row>
    <row r="18" spans="1:70" s="21" customFormat="1" ht="10.5" customHeight="1" x14ac:dyDescent="0.2">
      <c r="A18" s="50"/>
      <c r="B18" s="302" t="s">
        <v>18</v>
      </c>
      <c r="C18" s="302"/>
      <c r="D18" s="302"/>
      <c r="E18" s="302"/>
      <c r="F18" s="302"/>
      <c r="G18" s="302"/>
      <c r="H18" s="302"/>
      <c r="I18" s="302"/>
      <c r="J18" s="302"/>
      <c r="K18" s="311"/>
      <c r="L18" s="311"/>
      <c r="M18" s="311"/>
      <c r="N18" s="311"/>
      <c r="O18" s="311"/>
      <c r="P18" s="311"/>
      <c r="Q18" s="52"/>
      <c r="R18" s="52"/>
      <c r="S18" s="53">
        <f>SUM(S20:S34)</f>
        <v>12</v>
      </c>
      <c r="T18" s="54"/>
      <c r="U18" s="53"/>
      <c r="V18" s="53"/>
      <c r="W18" s="53"/>
      <c r="X18" s="53"/>
      <c r="Y18" s="53"/>
      <c r="Z18" s="53"/>
      <c r="AA18" s="55"/>
      <c r="AB18" s="53"/>
      <c r="AC18" s="55"/>
      <c r="AD18" s="53"/>
      <c r="AE18" s="53"/>
      <c r="AF18" s="53"/>
      <c r="AG18" s="52"/>
      <c r="AH18" s="55"/>
      <c r="AI18" s="53"/>
      <c r="AJ18" s="53"/>
      <c r="AK18" s="56"/>
      <c r="AL18" s="53"/>
      <c r="AM18" s="55"/>
      <c r="AN18" s="53"/>
      <c r="AO18" s="53"/>
      <c r="AP18" s="53"/>
      <c r="AQ18" s="52"/>
      <c r="AR18" s="55"/>
      <c r="AS18" s="53"/>
      <c r="AT18" s="53"/>
      <c r="AU18" s="56"/>
      <c r="AV18" s="53"/>
      <c r="AW18" s="55"/>
      <c r="AX18" s="53"/>
      <c r="AY18" s="53"/>
      <c r="AZ18" s="56"/>
      <c r="BA18" s="53"/>
      <c r="BB18" s="55"/>
      <c r="BC18" s="53"/>
      <c r="BD18" s="53"/>
      <c r="BE18" s="53"/>
    </row>
    <row r="19" spans="1:70" s="21" customFormat="1" ht="10.5" customHeight="1" x14ac:dyDescent="0.2">
      <c r="A19" s="57"/>
      <c r="B19" s="312" t="s">
        <v>54</v>
      </c>
      <c r="C19" s="312"/>
      <c r="D19" s="312"/>
      <c r="E19" s="312"/>
      <c r="F19" s="312"/>
      <c r="G19" s="312"/>
      <c r="H19" s="312"/>
      <c r="I19" s="312"/>
      <c r="J19" s="312"/>
      <c r="K19" s="58"/>
      <c r="L19" s="58"/>
      <c r="M19" s="58"/>
      <c r="N19" s="58"/>
      <c r="O19" s="58"/>
      <c r="P19" s="58"/>
      <c r="Q19" s="144"/>
      <c r="R19" s="144"/>
      <c r="S19" s="145"/>
      <c r="T19" s="163"/>
      <c r="U19" s="164"/>
      <c r="V19" s="164"/>
      <c r="W19" s="164"/>
      <c r="X19" s="164"/>
      <c r="Y19" s="164"/>
      <c r="Z19" s="164"/>
      <c r="AA19" s="165"/>
      <c r="AB19" s="164"/>
      <c r="AC19" s="165"/>
      <c r="AD19" s="164"/>
      <c r="AE19" s="164"/>
      <c r="AF19" s="164"/>
      <c r="AG19" s="166"/>
      <c r="AH19" s="165"/>
      <c r="AI19" s="164"/>
      <c r="AJ19" s="164"/>
      <c r="AK19" s="167"/>
      <c r="AL19" s="164"/>
      <c r="AM19" s="165"/>
      <c r="AN19" s="164"/>
      <c r="AO19" s="164"/>
      <c r="AP19" s="164"/>
      <c r="AQ19" s="166"/>
      <c r="AR19" s="165"/>
      <c r="AS19" s="164"/>
      <c r="AT19" s="164"/>
      <c r="AU19" s="167"/>
      <c r="AV19" s="164"/>
      <c r="AW19" s="165"/>
      <c r="AX19" s="164"/>
      <c r="AY19" s="164"/>
      <c r="AZ19" s="167"/>
      <c r="BA19" s="164"/>
      <c r="BB19" s="165"/>
      <c r="BC19" s="164"/>
      <c r="BD19" s="164"/>
      <c r="BE19" s="16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1:70" ht="10.5" customHeight="1" x14ac:dyDescent="0.2">
      <c r="A20" s="146" t="s">
        <v>202</v>
      </c>
      <c r="B20" s="310" t="s">
        <v>55</v>
      </c>
      <c r="C20" s="310"/>
      <c r="D20" s="310"/>
      <c r="E20" s="310"/>
      <c r="F20" s="310"/>
      <c r="G20" s="310"/>
      <c r="H20" s="310"/>
      <c r="I20" s="310"/>
      <c r="J20" s="310"/>
      <c r="K20" s="156"/>
      <c r="L20" s="156" t="s">
        <v>56</v>
      </c>
      <c r="M20" s="19"/>
      <c r="N20" s="19"/>
      <c r="O20" s="19"/>
      <c r="P20" s="19"/>
      <c r="Q20" s="144">
        <f>R20+S20+T20+U20</f>
        <v>63</v>
      </c>
      <c r="R20" s="168">
        <v>21</v>
      </c>
      <c r="S20" s="145">
        <f t="shared" ref="S20:S27" si="1">AC20+AH20+AM20+AR20+AW20+BB20</f>
        <v>3</v>
      </c>
      <c r="T20" s="169">
        <f>AF20+AK20+AP20+AU20+AZ20+BE20</f>
        <v>0</v>
      </c>
      <c r="U20" s="34">
        <f t="shared" ref="U20:U27" si="2">AD20+AI20+AN20+AS20+AX20+BC20</f>
        <v>39</v>
      </c>
      <c r="V20" s="34">
        <f t="shared" ref="V20:V27" si="3">U20-W20-Y20-X20</f>
        <v>29</v>
      </c>
      <c r="W20" s="34"/>
      <c r="X20" s="159">
        <v>10</v>
      </c>
      <c r="Y20" s="34"/>
      <c r="Z20" s="34">
        <f t="shared" ref="Z20:Z27" si="4">AE20+AJ20+AO20+AT20+AY20+BD20</f>
        <v>0</v>
      </c>
      <c r="AA20" s="33"/>
      <c r="AB20" s="34">
        <f>AD20+AE20+AF20</f>
        <v>0</v>
      </c>
      <c r="AC20" s="33"/>
      <c r="AD20" s="159"/>
      <c r="AE20" s="34"/>
      <c r="AF20" s="34"/>
      <c r="AG20" s="143">
        <f>AI20+AJ20+AK20</f>
        <v>39</v>
      </c>
      <c r="AH20" s="170">
        <v>3</v>
      </c>
      <c r="AI20" s="159">
        <v>39</v>
      </c>
      <c r="AJ20" s="34"/>
      <c r="AK20" s="36"/>
      <c r="AL20" s="34">
        <f>AN20+AO20+AP20</f>
        <v>0</v>
      </c>
      <c r="AM20" s="33"/>
      <c r="AN20" s="34"/>
      <c r="AO20" s="34"/>
      <c r="AP20" s="34"/>
      <c r="AQ20" s="143">
        <f>AS20+AT20+AU20</f>
        <v>0</v>
      </c>
      <c r="AR20" s="171"/>
      <c r="AS20" s="154"/>
      <c r="AT20" s="154"/>
      <c r="AU20" s="172"/>
      <c r="AV20" s="154">
        <f>AX20+AY20+AZ20</f>
        <v>0</v>
      </c>
      <c r="AW20" s="171"/>
      <c r="AX20" s="154"/>
      <c r="AY20" s="154"/>
      <c r="AZ20" s="172"/>
      <c r="BA20" s="154">
        <f>BC20+BD20+BE20</f>
        <v>0</v>
      </c>
      <c r="BB20" s="171"/>
      <c r="BC20" s="34"/>
      <c r="BD20" s="34"/>
      <c r="BE20" s="34"/>
      <c r="BR20" s="63"/>
    </row>
    <row r="21" spans="1:70" ht="10.5" customHeight="1" x14ac:dyDescent="0.2">
      <c r="A21" s="146" t="s">
        <v>203</v>
      </c>
      <c r="B21" s="310" t="s">
        <v>59</v>
      </c>
      <c r="C21" s="310"/>
      <c r="D21" s="310"/>
      <c r="E21" s="310"/>
      <c r="F21" s="310"/>
      <c r="G21" s="310"/>
      <c r="H21" s="310"/>
      <c r="I21" s="310"/>
      <c r="J21" s="310"/>
      <c r="K21" s="156"/>
      <c r="L21" s="156" t="s">
        <v>58</v>
      </c>
      <c r="M21" s="19"/>
      <c r="N21" s="19"/>
      <c r="O21" s="19"/>
      <c r="P21" s="19"/>
      <c r="Q21" s="144">
        <f t="shared" ref="Q21:Q31" si="5">R21+S21+T21+U21</f>
        <v>117</v>
      </c>
      <c r="R21" s="168"/>
      <c r="S21" s="145">
        <f t="shared" si="1"/>
        <v>0</v>
      </c>
      <c r="T21" s="169">
        <f t="shared" ref="T21:T34" si="6">AF21+AK21+AP21+AU21+AZ21+BE21</f>
        <v>0</v>
      </c>
      <c r="U21" s="34">
        <f t="shared" si="2"/>
        <v>117</v>
      </c>
      <c r="V21" s="34">
        <f t="shared" si="3"/>
        <v>87</v>
      </c>
      <c r="W21" s="34"/>
      <c r="X21" s="159">
        <v>30</v>
      </c>
      <c r="Y21" s="34"/>
      <c r="Z21" s="34">
        <f t="shared" si="4"/>
        <v>0</v>
      </c>
      <c r="AA21" s="33"/>
      <c r="AB21" s="34">
        <f t="shared" ref="AB21:AB27" si="7">AD21+AE21+AF21</f>
        <v>51</v>
      </c>
      <c r="AC21" s="33"/>
      <c r="AD21" s="159">
        <v>51</v>
      </c>
      <c r="AE21" s="34"/>
      <c r="AF21" s="34"/>
      <c r="AG21" s="143">
        <f t="shared" ref="AG21:AG27" si="8">AI21+AJ21+AK21</f>
        <v>66</v>
      </c>
      <c r="AH21" s="170"/>
      <c r="AI21" s="159">
        <v>66</v>
      </c>
      <c r="AJ21" s="34"/>
      <c r="AK21" s="36"/>
      <c r="AL21" s="34">
        <f t="shared" ref="AL21:AL27" si="9">AN21+AO21+AP21</f>
        <v>0</v>
      </c>
      <c r="AM21" s="33"/>
      <c r="AN21" s="34"/>
      <c r="AO21" s="34"/>
      <c r="AP21" s="34"/>
      <c r="AQ21" s="143">
        <f t="shared" ref="AQ21:AQ27" si="10">AS21+AT21+AU21</f>
        <v>0</v>
      </c>
      <c r="AR21" s="171"/>
      <c r="AS21" s="154"/>
      <c r="AT21" s="154"/>
      <c r="AU21" s="172"/>
      <c r="AV21" s="154">
        <f t="shared" ref="AV21:AV27" si="11">AX21+AY21+AZ21</f>
        <v>0</v>
      </c>
      <c r="AW21" s="171"/>
      <c r="AX21" s="154"/>
      <c r="AY21" s="154"/>
      <c r="AZ21" s="172"/>
      <c r="BA21" s="154">
        <f t="shared" ref="BA21:BA27" si="12">BC21+BD21+BE21</f>
        <v>0</v>
      </c>
      <c r="BB21" s="171"/>
      <c r="BC21" s="34"/>
      <c r="BD21" s="34"/>
      <c r="BE21" s="34"/>
      <c r="BR21" s="63"/>
    </row>
    <row r="22" spans="1:70" ht="10.5" customHeight="1" x14ac:dyDescent="0.2">
      <c r="A22" s="146" t="s">
        <v>204</v>
      </c>
      <c r="B22" s="310" t="s">
        <v>60</v>
      </c>
      <c r="C22" s="310"/>
      <c r="D22" s="310"/>
      <c r="E22" s="310"/>
      <c r="F22" s="310"/>
      <c r="G22" s="310"/>
      <c r="H22" s="310"/>
      <c r="I22" s="310"/>
      <c r="J22" s="310"/>
      <c r="K22" s="156"/>
      <c r="L22" s="156" t="s">
        <v>58</v>
      </c>
      <c r="M22" s="19"/>
      <c r="N22" s="19"/>
      <c r="O22" s="19"/>
      <c r="P22" s="19"/>
      <c r="Q22" s="144">
        <f t="shared" si="5"/>
        <v>117</v>
      </c>
      <c r="R22" s="168"/>
      <c r="S22" s="145">
        <f t="shared" si="1"/>
        <v>0</v>
      </c>
      <c r="T22" s="169">
        <f t="shared" si="6"/>
        <v>0</v>
      </c>
      <c r="U22" s="34">
        <f t="shared" si="2"/>
        <v>117</v>
      </c>
      <c r="V22" s="34">
        <f t="shared" si="3"/>
        <v>9</v>
      </c>
      <c r="W22" s="34"/>
      <c r="X22" s="159">
        <v>108</v>
      </c>
      <c r="Y22" s="34"/>
      <c r="Z22" s="34">
        <f t="shared" si="4"/>
        <v>0</v>
      </c>
      <c r="AA22" s="33"/>
      <c r="AB22" s="34">
        <f t="shared" si="7"/>
        <v>52</v>
      </c>
      <c r="AC22" s="33"/>
      <c r="AD22" s="159">
        <v>52</v>
      </c>
      <c r="AE22" s="34"/>
      <c r="AF22" s="34"/>
      <c r="AG22" s="143">
        <f t="shared" si="8"/>
        <v>65</v>
      </c>
      <c r="AH22" s="170"/>
      <c r="AI22" s="159">
        <v>65</v>
      </c>
      <c r="AJ22" s="34"/>
      <c r="AK22" s="36"/>
      <c r="AL22" s="34">
        <f t="shared" si="9"/>
        <v>0</v>
      </c>
      <c r="AM22" s="33"/>
      <c r="AN22" s="34"/>
      <c r="AO22" s="34"/>
      <c r="AP22" s="34"/>
      <c r="AQ22" s="143">
        <f t="shared" si="10"/>
        <v>0</v>
      </c>
      <c r="AR22" s="171"/>
      <c r="AS22" s="154"/>
      <c r="AT22" s="154"/>
      <c r="AU22" s="172"/>
      <c r="AV22" s="154">
        <f t="shared" si="11"/>
        <v>0</v>
      </c>
      <c r="AW22" s="171"/>
      <c r="AX22" s="154"/>
      <c r="AY22" s="154"/>
      <c r="AZ22" s="172"/>
      <c r="BA22" s="154">
        <f t="shared" si="12"/>
        <v>0</v>
      </c>
      <c r="BB22" s="171"/>
      <c r="BC22" s="34"/>
      <c r="BD22" s="34"/>
      <c r="BE22" s="34"/>
      <c r="BR22" s="63"/>
    </row>
    <row r="23" spans="1:70" ht="10.5" customHeight="1" x14ac:dyDescent="0.2">
      <c r="A23" s="146" t="s">
        <v>205</v>
      </c>
      <c r="B23" s="310" t="s">
        <v>62</v>
      </c>
      <c r="C23" s="310"/>
      <c r="D23" s="310"/>
      <c r="E23" s="310"/>
      <c r="F23" s="310"/>
      <c r="G23" s="310"/>
      <c r="H23" s="310"/>
      <c r="I23" s="310"/>
      <c r="J23" s="310"/>
      <c r="K23" s="156"/>
      <c r="L23" s="156" t="s">
        <v>58</v>
      </c>
      <c r="M23" s="19"/>
      <c r="N23" s="19"/>
      <c r="O23" s="19"/>
      <c r="P23" s="19"/>
      <c r="Q23" s="144">
        <f t="shared" si="5"/>
        <v>117</v>
      </c>
      <c r="R23" s="168"/>
      <c r="S23" s="145">
        <f>AC23+AH23+AM23+AR23+AW23+BB23</f>
        <v>0</v>
      </c>
      <c r="T23" s="169">
        <f t="shared" si="6"/>
        <v>0</v>
      </c>
      <c r="U23" s="34">
        <f>AD23+AI23+AN23+AS23+AX23+BC23</f>
        <v>117</v>
      </c>
      <c r="V23" s="34">
        <f>U23-W23-Y23-X23</f>
        <v>105</v>
      </c>
      <c r="W23" s="34"/>
      <c r="X23" s="159">
        <v>12</v>
      </c>
      <c r="Y23" s="34"/>
      <c r="Z23" s="34">
        <f>AE23+AJ23+AO23+AT23+AY23+BD23</f>
        <v>0</v>
      </c>
      <c r="AA23" s="33"/>
      <c r="AB23" s="34">
        <f>AD23+AE23+AF23</f>
        <v>34</v>
      </c>
      <c r="AC23" s="33"/>
      <c r="AD23" s="159">
        <v>34</v>
      </c>
      <c r="AE23" s="34"/>
      <c r="AF23" s="34"/>
      <c r="AG23" s="143">
        <f>AI23+AJ23+AK23</f>
        <v>83</v>
      </c>
      <c r="AH23" s="170"/>
      <c r="AI23" s="159">
        <v>83</v>
      </c>
      <c r="AJ23" s="34"/>
      <c r="AK23" s="36"/>
      <c r="AL23" s="34">
        <f>AN23+AO23+AP23</f>
        <v>0</v>
      </c>
      <c r="AM23" s="33"/>
      <c r="AN23" s="34"/>
      <c r="AO23" s="34"/>
      <c r="AP23" s="34"/>
      <c r="AQ23" s="143">
        <f>AS23+AT23+AU23</f>
        <v>0</v>
      </c>
      <c r="AR23" s="171"/>
      <c r="AS23" s="154"/>
      <c r="AT23" s="154"/>
      <c r="AU23" s="172"/>
      <c r="AV23" s="154">
        <f>AX23+AY23+AZ23</f>
        <v>0</v>
      </c>
      <c r="AW23" s="171"/>
      <c r="AX23" s="154"/>
      <c r="AY23" s="154"/>
      <c r="AZ23" s="172"/>
      <c r="BA23" s="154">
        <f>BC23+BD23+BE23</f>
        <v>0</v>
      </c>
      <c r="BB23" s="171"/>
      <c r="BC23" s="34"/>
      <c r="BD23" s="34"/>
      <c r="BE23" s="34"/>
      <c r="BR23" s="63"/>
    </row>
    <row r="24" spans="1:70" ht="10.5" customHeight="1" x14ac:dyDescent="0.2">
      <c r="A24" s="146" t="s">
        <v>206</v>
      </c>
      <c r="B24" s="310" t="s">
        <v>61</v>
      </c>
      <c r="C24" s="310"/>
      <c r="D24" s="310"/>
      <c r="E24" s="310"/>
      <c r="F24" s="310"/>
      <c r="G24" s="310"/>
      <c r="H24" s="310"/>
      <c r="I24" s="310"/>
      <c r="J24" s="310"/>
      <c r="K24" s="156" t="s">
        <v>58</v>
      </c>
      <c r="L24" s="156" t="s">
        <v>56</v>
      </c>
      <c r="M24" s="19"/>
      <c r="N24" s="19"/>
      <c r="O24" s="19"/>
      <c r="P24" s="19"/>
      <c r="Q24" s="144">
        <f t="shared" si="5"/>
        <v>258</v>
      </c>
      <c r="R24" s="168">
        <v>21</v>
      </c>
      <c r="S24" s="145">
        <f t="shared" si="1"/>
        <v>3</v>
      </c>
      <c r="T24" s="169">
        <f t="shared" si="6"/>
        <v>0</v>
      </c>
      <c r="U24" s="34">
        <f t="shared" si="2"/>
        <v>234</v>
      </c>
      <c r="V24" s="34">
        <f t="shared" si="3"/>
        <v>92</v>
      </c>
      <c r="W24" s="34"/>
      <c r="X24" s="159">
        <v>142</v>
      </c>
      <c r="Y24" s="34"/>
      <c r="Z24" s="34">
        <f t="shared" si="4"/>
        <v>0</v>
      </c>
      <c r="AA24" s="33"/>
      <c r="AB24" s="34">
        <f t="shared" si="7"/>
        <v>96</v>
      </c>
      <c r="AC24" s="33"/>
      <c r="AD24" s="159">
        <v>96</v>
      </c>
      <c r="AE24" s="34"/>
      <c r="AF24" s="34"/>
      <c r="AG24" s="143">
        <f t="shared" si="8"/>
        <v>138</v>
      </c>
      <c r="AH24" s="170">
        <v>3</v>
      </c>
      <c r="AI24" s="159">
        <v>138</v>
      </c>
      <c r="AJ24" s="34"/>
      <c r="AK24" s="36"/>
      <c r="AL24" s="34">
        <f t="shared" si="9"/>
        <v>0</v>
      </c>
      <c r="AM24" s="33"/>
      <c r="AN24" s="34"/>
      <c r="AO24" s="34"/>
      <c r="AP24" s="34"/>
      <c r="AQ24" s="143">
        <f t="shared" si="10"/>
        <v>0</v>
      </c>
      <c r="AR24" s="171"/>
      <c r="AS24" s="154"/>
      <c r="AT24" s="154"/>
      <c r="AU24" s="172"/>
      <c r="AV24" s="154">
        <f t="shared" si="11"/>
        <v>0</v>
      </c>
      <c r="AW24" s="171"/>
      <c r="AX24" s="154"/>
      <c r="AY24" s="154"/>
      <c r="AZ24" s="172"/>
      <c r="BA24" s="154">
        <f t="shared" si="12"/>
        <v>0</v>
      </c>
      <c r="BB24" s="171"/>
      <c r="BC24" s="34"/>
      <c r="BD24" s="34"/>
      <c r="BE24" s="34"/>
      <c r="BR24" s="63"/>
    </row>
    <row r="25" spans="1:70" ht="10.5" customHeight="1" x14ac:dyDescent="0.2">
      <c r="A25" s="146" t="s">
        <v>207</v>
      </c>
      <c r="B25" s="310" t="s">
        <v>66</v>
      </c>
      <c r="C25" s="310"/>
      <c r="D25" s="310"/>
      <c r="E25" s="310"/>
      <c r="F25" s="310"/>
      <c r="G25" s="310"/>
      <c r="H25" s="310"/>
      <c r="I25" s="310"/>
      <c r="J25" s="310"/>
      <c r="K25" s="156" t="s">
        <v>58</v>
      </c>
      <c r="L25" s="156"/>
      <c r="M25" s="19"/>
      <c r="N25" s="19"/>
      <c r="O25" s="19"/>
      <c r="P25" s="19"/>
      <c r="Q25" s="144">
        <f t="shared" si="5"/>
        <v>39</v>
      </c>
      <c r="R25" s="168"/>
      <c r="S25" s="145">
        <f>AC25+AH25+AM25+AR25+AW25+BB25</f>
        <v>0</v>
      </c>
      <c r="T25" s="169">
        <f t="shared" si="6"/>
        <v>0</v>
      </c>
      <c r="U25" s="34">
        <f>AD25+AI25+AN25+AS25+AX25+BC25</f>
        <v>39</v>
      </c>
      <c r="V25" s="34">
        <f>U25-W25-Y25-X25</f>
        <v>33</v>
      </c>
      <c r="W25" s="34"/>
      <c r="X25" s="159">
        <v>6</v>
      </c>
      <c r="Y25" s="34"/>
      <c r="Z25" s="34">
        <f>AE25+AJ25+AO25+AT25+AY25+BD25</f>
        <v>0</v>
      </c>
      <c r="AA25" s="33"/>
      <c r="AB25" s="34">
        <f>AD25+AE25+AF25</f>
        <v>39</v>
      </c>
      <c r="AC25" s="33"/>
      <c r="AD25" s="159">
        <v>39</v>
      </c>
      <c r="AE25" s="34"/>
      <c r="AF25" s="34"/>
      <c r="AG25" s="143">
        <f>AI25+AJ25+AK25</f>
        <v>0</v>
      </c>
      <c r="AH25" s="170"/>
      <c r="AI25" s="159"/>
      <c r="AJ25" s="34"/>
      <c r="AK25" s="36"/>
      <c r="AL25" s="34">
        <f>AN25+AO25+AP25</f>
        <v>0</v>
      </c>
      <c r="AM25" s="171"/>
      <c r="AN25" s="154"/>
      <c r="AO25" s="34"/>
      <c r="AP25" s="34"/>
      <c r="AQ25" s="143">
        <f>AS25+AT25+AU25</f>
        <v>0</v>
      </c>
      <c r="AR25" s="171"/>
      <c r="AS25" s="154"/>
      <c r="AT25" s="154"/>
      <c r="AU25" s="172"/>
      <c r="AV25" s="154">
        <f>AX25+AY25+AZ25</f>
        <v>0</v>
      </c>
      <c r="AW25" s="171"/>
      <c r="AX25" s="154"/>
      <c r="AY25" s="154"/>
      <c r="AZ25" s="172"/>
      <c r="BA25" s="154">
        <f>BC25+BD25+BE25</f>
        <v>0</v>
      </c>
      <c r="BB25" s="171"/>
      <c r="BC25" s="34"/>
      <c r="BD25" s="34"/>
      <c r="BE25" s="34"/>
      <c r="BR25" s="63"/>
    </row>
    <row r="26" spans="1:70" ht="10.5" customHeight="1" x14ac:dyDescent="0.2">
      <c r="A26" s="146" t="s">
        <v>208</v>
      </c>
      <c r="B26" s="310" t="s">
        <v>63</v>
      </c>
      <c r="C26" s="310"/>
      <c r="D26" s="310"/>
      <c r="E26" s="310"/>
      <c r="F26" s="310"/>
      <c r="G26" s="310"/>
      <c r="H26" s="310"/>
      <c r="I26" s="310"/>
      <c r="J26" s="310"/>
      <c r="K26" s="156" t="s">
        <v>64</v>
      </c>
      <c r="L26" s="156" t="s">
        <v>58</v>
      </c>
      <c r="M26" s="19"/>
      <c r="N26" s="19"/>
      <c r="O26" s="19"/>
      <c r="P26" s="19"/>
      <c r="Q26" s="144">
        <f t="shared" si="5"/>
        <v>117</v>
      </c>
      <c r="R26" s="168"/>
      <c r="S26" s="145">
        <f t="shared" si="1"/>
        <v>0</v>
      </c>
      <c r="T26" s="169">
        <f t="shared" si="6"/>
        <v>0</v>
      </c>
      <c r="U26" s="34">
        <f t="shared" si="2"/>
        <v>117</v>
      </c>
      <c r="V26" s="34">
        <f t="shared" si="3"/>
        <v>9</v>
      </c>
      <c r="W26" s="34"/>
      <c r="X26" s="159">
        <v>108</v>
      </c>
      <c r="Y26" s="34"/>
      <c r="Z26" s="34">
        <f t="shared" si="4"/>
        <v>0</v>
      </c>
      <c r="AA26" s="33"/>
      <c r="AB26" s="34">
        <f t="shared" si="7"/>
        <v>51</v>
      </c>
      <c r="AC26" s="33"/>
      <c r="AD26" s="159">
        <v>51</v>
      </c>
      <c r="AE26" s="34"/>
      <c r="AF26" s="34"/>
      <c r="AG26" s="143">
        <f t="shared" si="8"/>
        <v>66</v>
      </c>
      <c r="AH26" s="170"/>
      <c r="AI26" s="159">
        <v>66</v>
      </c>
      <c r="AJ26" s="34"/>
      <c r="AK26" s="36"/>
      <c r="AL26" s="34">
        <f t="shared" si="9"/>
        <v>0</v>
      </c>
      <c r="AM26" s="33"/>
      <c r="AN26" s="34"/>
      <c r="AO26" s="34"/>
      <c r="AP26" s="34"/>
      <c r="AQ26" s="143">
        <f t="shared" si="10"/>
        <v>0</v>
      </c>
      <c r="AR26" s="171"/>
      <c r="AS26" s="154"/>
      <c r="AT26" s="154"/>
      <c r="AU26" s="172"/>
      <c r="AV26" s="154">
        <f t="shared" si="11"/>
        <v>0</v>
      </c>
      <c r="AW26" s="171"/>
      <c r="AX26" s="154"/>
      <c r="AY26" s="154"/>
      <c r="AZ26" s="172"/>
      <c r="BA26" s="154">
        <f t="shared" si="12"/>
        <v>0</v>
      </c>
      <c r="BB26" s="171"/>
      <c r="BC26" s="34"/>
      <c r="BD26" s="34"/>
      <c r="BE26" s="34"/>
      <c r="BR26" s="63"/>
    </row>
    <row r="27" spans="1:70" ht="10.5" customHeight="1" x14ac:dyDescent="0.2">
      <c r="A27" s="146" t="s">
        <v>209</v>
      </c>
      <c r="B27" s="310" t="s">
        <v>65</v>
      </c>
      <c r="C27" s="310"/>
      <c r="D27" s="310"/>
      <c r="E27" s="310"/>
      <c r="F27" s="310"/>
      <c r="G27" s="310"/>
      <c r="H27" s="310"/>
      <c r="I27" s="310"/>
      <c r="J27" s="310"/>
      <c r="K27" s="156" t="s">
        <v>58</v>
      </c>
      <c r="L27" s="156"/>
      <c r="M27" s="19"/>
      <c r="N27" s="19"/>
      <c r="O27" s="19"/>
      <c r="P27" s="19"/>
      <c r="Q27" s="144">
        <f t="shared" si="5"/>
        <v>39</v>
      </c>
      <c r="R27" s="168"/>
      <c r="S27" s="145">
        <f t="shared" si="1"/>
        <v>0</v>
      </c>
      <c r="T27" s="169">
        <f t="shared" si="6"/>
        <v>0</v>
      </c>
      <c r="U27" s="34">
        <f t="shared" si="2"/>
        <v>39</v>
      </c>
      <c r="V27" s="34">
        <f t="shared" si="3"/>
        <v>29</v>
      </c>
      <c r="W27" s="34"/>
      <c r="X27" s="159">
        <v>10</v>
      </c>
      <c r="Y27" s="34"/>
      <c r="Z27" s="34">
        <f t="shared" si="4"/>
        <v>0</v>
      </c>
      <c r="AA27" s="33"/>
      <c r="AB27" s="34">
        <f t="shared" si="7"/>
        <v>39</v>
      </c>
      <c r="AC27" s="33"/>
      <c r="AD27" s="159">
        <v>39</v>
      </c>
      <c r="AE27" s="34"/>
      <c r="AF27" s="34"/>
      <c r="AG27" s="143">
        <f t="shared" si="8"/>
        <v>0</v>
      </c>
      <c r="AH27" s="170"/>
      <c r="AI27" s="159"/>
      <c r="AJ27" s="34"/>
      <c r="AK27" s="36"/>
      <c r="AL27" s="34">
        <f t="shared" si="9"/>
        <v>0</v>
      </c>
      <c r="AM27" s="33"/>
      <c r="AN27" s="34"/>
      <c r="AO27" s="34"/>
      <c r="AP27" s="34"/>
      <c r="AQ27" s="143">
        <f t="shared" si="10"/>
        <v>0</v>
      </c>
      <c r="AR27" s="171"/>
      <c r="AS27" s="154"/>
      <c r="AT27" s="154"/>
      <c r="AU27" s="172"/>
      <c r="AV27" s="154">
        <f t="shared" si="11"/>
        <v>0</v>
      </c>
      <c r="AW27" s="171"/>
      <c r="AX27" s="154"/>
      <c r="AY27" s="154"/>
      <c r="AZ27" s="172"/>
      <c r="BA27" s="154">
        <f t="shared" si="12"/>
        <v>0</v>
      </c>
      <c r="BB27" s="171"/>
      <c r="BC27" s="34"/>
      <c r="BD27" s="34"/>
      <c r="BE27" s="34"/>
      <c r="BR27" s="63"/>
    </row>
    <row r="28" spans="1:70" ht="20.25" customHeight="1" x14ac:dyDescent="0.2">
      <c r="A28" s="59"/>
      <c r="B28" s="309" t="s">
        <v>67</v>
      </c>
      <c r="C28" s="309"/>
      <c r="D28" s="309"/>
      <c r="E28" s="309"/>
      <c r="F28" s="309"/>
      <c r="G28" s="309"/>
      <c r="H28" s="309"/>
      <c r="I28" s="309"/>
      <c r="J28" s="309"/>
      <c r="K28" s="58"/>
      <c r="L28" s="58"/>
      <c r="M28" s="58"/>
      <c r="N28" s="58"/>
      <c r="O28" s="58"/>
      <c r="P28" s="58"/>
      <c r="Q28" s="144"/>
      <c r="R28" s="144"/>
      <c r="S28" s="145"/>
      <c r="T28" s="169"/>
      <c r="U28" s="34"/>
      <c r="V28" s="34"/>
      <c r="W28" s="164"/>
      <c r="X28" s="164"/>
      <c r="Y28" s="164"/>
      <c r="Z28" s="34"/>
      <c r="AA28" s="33"/>
      <c r="AB28" s="34"/>
      <c r="AC28" s="33"/>
      <c r="AD28" s="34"/>
      <c r="AE28" s="34"/>
      <c r="AF28" s="34"/>
      <c r="AG28" s="143"/>
      <c r="AH28" s="33"/>
      <c r="AI28" s="34"/>
      <c r="AJ28" s="34"/>
      <c r="AK28" s="36"/>
      <c r="AL28" s="34"/>
      <c r="AM28" s="171"/>
      <c r="AN28" s="154"/>
      <c r="AO28" s="34"/>
      <c r="AP28" s="34"/>
      <c r="AQ28" s="143"/>
      <c r="AR28" s="171"/>
      <c r="AS28" s="154"/>
      <c r="AT28" s="154"/>
      <c r="AU28" s="172"/>
      <c r="AV28" s="154"/>
      <c r="AW28" s="171"/>
      <c r="AX28" s="154"/>
      <c r="AY28" s="154"/>
      <c r="AZ28" s="172"/>
      <c r="BA28" s="154"/>
      <c r="BB28" s="171"/>
      <c r="BC28" s="34"/>
      <c r="BD28" s="34"/>
      <c r="BE28" s="34"/>
      <c r="BR28" s="63"/>
    </row>
    <row r="29" spans="1:70" ht="12" customHeight="1" x14ac:dyDescent="0.2">
      <c r="A29" s="146" t="s">
        <v>160</v>
      </c>
      <c r="B29" s="310" t="s">
        <v>57</v>
      </c>
      <c r="C29" s="310"/>
      <c r="D29" s="310"/>
      <c r="E29" s="310"/>
      <c r="F29" s="310"/>
      <c r="G29" s="310"/>
      <c r="H29" s="310"/>
      <c r="I29" s="310"/>
      <c r="J29" s="310"/>
      <c r="K29" s="156" t="s">
        <v>58</v>
      </c>
      <c r="L29" s="157"/>
      <c r="M29" s="58"/>
      <c r="N29" s="58"/>
      <c r="O29" s="58"/>
      <c r="P29" s="58"/>
      <c r="Q29" s="144">
        <f t="shared" si="5"/>
        <v>39</v>
      </c>
      <c r="R29" s="144"/>
      <c r="S29" s="145">
        <f>AC29+AH29+AM29+AR29+AW29+BB29</f>
        <v>0</v>
      </c>
      <c r="T29" s="169">
        <f t="shared" si="6"/>
        <v>0</v>
      </c>
      <c r="U29" s="34">
        <f>AD29+AI29+AN29+AS29+AX29+BC29</f>
        <v>39</v>
      </c>
      <c r="V29" s="34">
        <f>U29-W29-Y29-X29</f>
        <v>29</v>
      </c>
      <c r="W29" s="159"/>
      <c r="X29" s="159">
        <v>10</v>
      </c>
      <c r="Y29" s="34"/>
      <c r="Z29" s="34">
        <f>AE29+AJ29+AO29+AT29+AY29+BD29</f>
        <v>0</v>
      </c>
      <c r="AA29" s="33"/>
      <c r="AB29" s="34">
        <f>AD29+AE29+AF29</f>
        <v>39</v>
      </c>
      <c r="AC29" s="33"/>
      <c r="AD29" s="159">
        <v>39</v>
      </c>
      <c r="AE29" s="34"/>
      <c r="AF29" s="34"/>
      <c r="AG29" s="143">
        <f>AI29+AJ29+AK29</f>
        <v>0</v>
      </c>
      <c r="AH29" s="170"/>
      <c r="AI29" s="159"/>
      <c r="AJ29" s="34"/>
      <c r="AK29" s="36"/>
      <c r="AL29" s="34">
        <f>AN29+AO29+AP29</f>
        <v>0</v>
      </c>
      <c r="AM29" s="171"/>
      <c r="AN29" s="154"/>
      <c r="AO29" s="34"/>
      <c r="AP29" s="34"/>
      <c r="AQ29" s="143">
        <f>AS29+AT29+AU29</f>
        <v>0</v>
      </c>
      <c r="AR29" s="171"/>
      <c r="AS29" s="154"/>
      <c r="AT29" s="154"/>
      <c r="AU29" s="172"/>
      <c r="AV29" s="154">
        <f>AX29+AY29+AZ29</f>
        <v>0</v>
      </c>
      <c r="AW29" s="171"/>
      <c r="AX29" s="154"/>
      <c r="AY29" s="154"/>
      <c r="AZ29" s="172"/>
      <c r="BA29" s="154">
        <f>BC29+BD29+BE29</f>
        <v>0</v>
      </c>
      <c r="BB29" s="171"/>
      <c r="BC29" s="34"/>
      <c r="BD29" s="34"/>
      <c r="BE29" s="34"/>
      <c r="BR29" s="63"/>
    </row>
    <row r="30" spans="1:70" ht="10.5" customHeight="1" x14ac:dyDescent="0.2">
      <c r="A30" s="146" t="s">
        <v>163</v>
      </c>
      <c r="B30" s="310" t="s">
        <v>164</v>
      </c>
      <c r="C30" s="310"/>
      <c r="D30" s="310"/>
      <c r="E30" s="310"/>
      <c r="F30" s="310"/>
      <c r="G30" s="310"/>
      <c r="H30" s="310"/>
      <c r="I30" s="310"/>
      <c r="J30" s="310"/>
      <c r="K30" s="156"/>
      <c r="L30" s="156" t="s">
        <v>58</v>
      </c>
      <c r="M30" s="19"/>
      <c r="N30" s="19"/>
      <c r="O30" s="19"/>
      <c r="P30" s="19"/>
      <c r="Q30" s="144">
        <f t="shared" si="5"/>
        <v>156</v>
      </c>
      <c r="R30" s="144"/>
      <c r="S30" s="145">
        <f>AC30+AH30+AM30+AR30+AW30+BB30</f>
        <v>0</v>
      </c>
      <c r="T30" s="169">
        <f t="shared" si="6"/>
        <v>0</v>
      </c>
      <c r="U30" s="34">
        <f>AD30+AI30+AN30+AS30+AX30+BC30</f>
        <v>156</v>
      </c>
      <c r="V30" s="34">
        <f>U30-W30-Y30-X30</f>
        <v>100</v>
      </c>
      <c r="W30" s="159"/>
      <c r="X30" s="159">
        <v>56</v>
      </c>
      <c r="Y30" s="34"/>
      <c r="Z30" s="34">
        <f>AE30+AJ30+AO30+AT30+AY30+BD30</f>
        <v>0</v>
      </c>
      <c r="AA30" s="33"/>
      <c r="AB30" s="34">
        <f>AD30+AE30+AF30</f>
        <v>46</v>
      </c>
      <c r="AC30" s="33"/>
      <c r="AD30" s="159">
        <v>46</v>
      </c>
      <c r="AE30" s="34"/>
      <c r="AF30" s="34"/>
      <c r="AG30" s="143">
        <f>AI30+AJ30+AK30</f>
        <v>110</v>
      </c>
      <c r="AH30" s="170"/>
      <c r="AI30" s="159">
        <v>110</v>
      </c>
      <c r="AJ30" s="34"/>
      <c r="AK30" s="36"/>
      <c r="AL30" s="34">
        <f>AN30+AO30+AP30</f>
        <v>0</v>
      </c>
      <c r="AM30" s="33"/>
      <c r="AN30" s="34"/>
      <c r="AO30" s="34"/>
      <c r="AP30" s="34"/>
      <c r="AQ30" s="143">
        <f>AS30+AT30+AU30</f>
        <v>0</v>
      </c>
      <c r="AR30" s="171"/>
      <c r="AS30" s="154"/>
      <c r="AT30" s="154"/>
      <c r="AU30" s="172"/>
      <c r="AV30" s="154">
        <f>AX30+AY30+AZ30</f>
        <v>0</v>
      </c>
      <c r="AW30" s="171"/>
      <c r="AX30" s="154"/>
      <c r="AY30" s="154"/>
      <c r="AZ30" s="172"/>
      <c r="BA30" s="154">
        <f>BC30+BD30+BE30</f>
        <v>0</v>
      </c>
      <c r="BB30" s="171"/>
      <c r="BC30" s="34"/>
      <c r="BD30" s="34"/>
      <c r="BE30" s="34"/>
      <c r="BR30" s="63"/>
    </row>
    <row r="31" spans="1:70" ht="10.5" customHeight="1" x14ac:dyDescent="0.2">
      <c r="A31" s="146" t="s">
        <v>165</v>
      </c>
      <c r="B31" s="310" t="s">
        <v>166</v>
      </c>
      <c r="C31" s="310"/>
      <c r="D31" s="310"/>
      <c r="E31" s="310"/>
      <c r="F31" s="310"/>
      <c r="G31" s="310"/>
      <c r="H31" s="310"/>
      <c r="I31" s="310"/>
      <c r="J31" s="310"/>
      <c r="K31" s="156"/>
      <c r="L31" s="156" t="s">
        <v>56</v>
      </c>
      <c r="M31" s="19"/>
      <c r="N31" s="19"/>
      <c r="O31" s="19"/>
      <c r="P31" s="19"/>
      <c r="Q31" s="144">
        <f t="shared" si="5"/>
        <v>141</v>
      </c>
      <c r="R31" s="144">
        <v>18</v>
      </c>
      <c r="S31" s="145">
        <f>AC31+AH31+AM31+AR31+AW31+BB31</f>
        <v>6</v>
      </c>
      <c r="T31" s="169">
        <f t="shared" si="6"/>
        <v>0</v>
      </c>
      <c r="U31" s="34">
        <f>AD31+AI31+AN31+AS31+AX31+BC31</f>
        <v>117</v>
      </c>
      <c r="V31" s="34">
        <f>U31-W31-Y31-X31</f>
        <v>99</v>
      </c>
      <c r="W31" s="159">
        <v>18</v>
      </c>
      <c r="X31" s="159"/>
      <c r="Y31" s="34"/>
      <c r="Z31" s="34">
        <f>AE31+AJ31+AO31+AT31+AY31+BD31</f>
        <v>0</v>
      </c>
      <c r="AA31" s="33"/>
      <c r="AB31" s="34">
        <f>AD31+AE31+AF31</f>
        <v>49</v>
      </c>
      <c r="AC31" s="33"/>
      <c r="AD31" s="159">
        <v>49</v>
      </c>
      <c r="AE31" s="34"/>
      <c r="AF31" s="34"/>
      <c r="AG31" s="143">
        <f>AI31+AJ31+AK31</f>
        <v>68</v>
      </c>
      <c r="AH31" s="170">
        <v>6</v>
      </c>
      <c r="AI31" s="159">
        <v>68</v>
      </c>
      <c r="AJ31" s="34"/>
      <c r="AK31" s="36"/>
      <c r="AL31" s="34">
        <f>AN31+AO31+AP31</f>
        <v>0</v>
      </c>
      <c r="AM31" s="33"/>
      <c r="AN31" s="34"/>
      <c r="AO31" s="34"/>
      <c r="AP31" s="34"/>
      <c r="AQ31" s="143">
        <f>AS31+AT31+AU31</f>
        <v>0</v>
      </c>
      <c r="AR31" s="171"/>
      <c r="AS31" s="154"/>
      <c r="AT31" s="154"/>
      <c r="AU31" s="172"/>
      <c r="AV31" s="154">
        <f>AX31+AY31+AZ31</f>
        <v>0</v>
      </c>
      <c r="AW31" s="171"/>
      <c r="AX31" s="154"/>
      <c r="AY31" s="154"/>
      <c r="AZ31" s="172"/>
      <c r="BA31" s="154">
        <f>BC31+BD31+BE31</f>
        <v>0</v>
      </c>
      <c r="BB31" s="171"/>
      <c r="BC31" s="34"/>
      <c r="BD31" s="34"/>
      <c r="BE31" s="34"/>
      <c r="BR31" s="63"/>
    </row>
    <row r="32" spans="1:70" ht="10.5" customHeight="1" x14ac:dyDescent="0.2">
      <c r="A32" s="146"/>
      <c r="B32" s="308" t="s">
        <v>156</v>
      </c>
      <c r="C32" s="308"/>
      <c r="D32" s="308"/>
      <c r="E32" s="308"/>
      <c r="F32" s="308"/>
      <c r="G32" s="308"/>
      <c r="H32" s="308"/>
      <c r="I32" s="308"/>
      <c r="J32" s="308"/>
      <c r="K32" s="19"/>
      <c r="L32" s="19"/>
      <c r="M32" s="19"/>
      <c r="N32" s="19"/>
      <c r="O32" s="19"/>
      <c r="P32" s="19"/>
      <c r="Q32" s="144"/>
      <c r="R32" s="144"/>
      <c r="S32" s="145"/>
      <c r="T32" s="169"/>
      <c r="U32" s="34"/>
      <c r="V32" s="34"/>
      <c r="W32" s="34"/>
      <c r="X32" s="34"/>
      <c r="Y32" s="34"/>
      <c r="Z32" s="34"/>
      <c r="AA32" s="33"/>
      <c r="AB32" s="34"/>
      <c r="AC32" s="33"/>
      <c r="AD32" s="34"/>
      <c r="AE32" s="34"/>
      <c r="AF32" s="34"/>
      <c r="AG32" s="143"/>
      <c r="AH32" s="33"/>
      <c r="AI32" s="34"/>
      <c r="AJ32" s="34"/>
      <c r="AK32" s="36"/>
      <c r="AL32" s="34"/>
      <c r="AM32" s="33"/>
      <c r="AN32" s="34"/>
      <c r="AO32" s="34"/>
      <c r="AP32" s="34"/>
      <c r="AQ32" s="143"/>
      <c r="AR32" s="171"/>
      <c r="AS32" s="154"/>
      <c r="AT32" s="154"/>
      <c r="AU32" s="172"/>
      <c r="AV32" s="154"/>
      <c r="AW32" s="171"/>
      <c r="AX32" s="154"/>
      <c r="AY32" s="154"/>
      <c r="AZ32" s="172"/>
      <c r="BA32" s="154"/>
      <c r="BB32" s="171"/>
      <c r="BC32" s="34"/>
      <c r="BD32" s="34"/>
      <c r="BE32" s="34"/>
      <c r="BR32" s="63"/>
    </row>
    <row r="33" spans="1:71" ht="10.5" customHeight="1" x14ac:dyDescent="0.2">
      <c r="A33" s="147" t="s">
        <v>157</v>
      </c>
      <c r="B33" s="304" t="s">
        <v>155</v>
      </c>
      <c r="C33" s="304"/>
      <c r="D33" s="304"/>
      <c r="E33" s="304"/>
      <c r="F33" s="304"/>
      <c r="G33" s="304"/>
      <c r="H33" s="304"/>
      <c r="I33" s="304"/>
      <c r="J33" s="304"/>
      <c r="K33" s="158"/>
      <c r="L33" s="159" t="s">
        <v>58</v>
      </c>
      <c r="M33" s="148"/>
      <c r="N33" s="148"/>
      <c r="O33" s="148"/>
      <c r="P33" s="148"/>
      <c r="Q33" s="144">
        <f>T33+U33</f>
        <v>39</v>
      </c>
      <c r="R33" s="173"/>
      <c r="S33" s="145">
        <f>AC33+AH33+AM33+AR33+AW33+BB33</f>
        <v>0</v>
      </c>
      <c r="T33" s="169">
        <f t="shared" si="6"/>
        <v>0</v>
      </c>
      <c r="U33" s="34">
        <f>AD33+AI33+AN33+AS33+AX33+BC33</f>
        <v>39</v>
      </c>
      <c r="V33" s="34">
        <f>U33-W33-Y33-X33</f>
        <v>27</v>
      </c>
      <c r="W33" s="174"/>
      <c r="X33" s="159">
        <v>12</v>
      </c>
      <c r="Y33" s="175"/>
      <c r="Z33" s="34">
        <f>AE33+AJ33+AO33+AT33+AY33+BD33</f>
        <v>0</v>
      </c>
      <c r="AA33" s="175"/>
      <c r="AB33" s="34">
        <f>AD33+AE33+AF33</f>
        <v>0</v>
      </c>
      <c r="AC33" s="175"/>
      <c r="AD33" s="174"/>
      <c r="AE33" s="175"/>
      <c r="AF33" s="175"/>
      <c r="AG33" s="143">
        <f>AI33+AJ33+AK33</f>
        <v>39</v>
      </c>
      <c r="AH33" s="175"/>
      <c r="AI33" s="159">
        <v>39</v>
      </c>
      <c r="AJ33" s="175"/>
      <c r="AK33" s="176"/>
      <c r="AL33" s="34">
        <f>AN33+AO33+AP33</f>
        <v>0</v>
      </c>
      <c r="AM33" s="175"/>
      <c r="AN33" s="175"/>
      <c r="AO33" s="175"/>
      <c r="AP33" s="175"/>
      <c r="AQ33" s="143">
        <f>AS33+AT33+AU33</f>
        <v>0</v>
      </c>
      <c r="AR33" s="177"/>
      <c r="AS33" s="177"/>
      <c r="AT33" s="177"/>
      <c r="AU33" s="178"/>
      <c r="AV33" s="154">
        <f>AX33+AY33+AZ33</f>
        <v>0</v>
      </c>
      <c r="AW33" s="177"/>
      <c r="AX33" s="177"/>
      <c r="AY33" s="177"/>
      <c r="AZ33" s="178"/>
      <c r="BA33" s="154">
        <f>BC33+BD33+BE33</f>
        <v>0</v>
      </c>
      <c r="BB33" s="177"/>
      <c r="BC33" s="175"/>
      <c r="BD33" s="175"/>
      <c r="BE33" s="175"/>
      <c r="BR33" s="63"/>
    </row>
    <row r="34" spans="1:71" ht="10.5" customHeight="1" x14ac:dyDescent="0.2">
      <c r="A34" s="147" t="s">
        <v>158</v>
      </c>
      <c r="B34" s="304" t="s">
        <v>159</v>
      </c>
      <c r="C34" s="304"/>
      <c r="D34" s="304"/>
      <c r="E34" s="304"/>
      <c r="F34" s="304"/>
      <c r="G34" s="304"/>
      <c r="H34" s="304"/>
      <c r="I34" s="304"/>
      <c r="J34" s="304"/>
      <c r="K34" s="158"/>
      <c r="L34" s="159" t="s">
        <v>58</v>
      </c>
      <c r="M34" s="148"/>
      <c r="N34" s="148"/>
      <c r="O34" s="148"/>
      <c r="P34" s="148"/>
      <c r="Q34" s="144">
        <f>T34+U34</f>
        <v>234</v>
      </c>
      <c r="R34" s="173"/>
      <c r="S34" s="145">
        <f>AC34+AH34+AM34+AR34+AW34+BB34</f>
        <v>0</v>
      </c>
      <c r="T34" s="169">
        <f t="shared" si="6"/>
        <v>0</v>
      </c>
      <c r="U34" s="34">
        <f>AD34+AI34+AN34+AS34+AX34+BC34</f>
        <v>234</v>
      </c>
      <c r="V34" s="34">
        <f>U34-W34-Y34-X34</f>
        <v>194</v>
      </c>
      <c r="W34" s="159">
        <v>22</v>
      </c>
      <c r="X34" s="159">
        <v>18</v>
      </c>
      <c r="Y34" s="175"/>
      <c r="Z34" s="34">
        <f>AE34+AJ34+AO34+AT34+AY34+BD34</f>
        <v>0</v>
      </c>
      <c r="AA34" s="175"/>
      <c r="AB34" s="34">
        <f>AD34+AE34+AF34</f>
        <v>116</v>
      </c>
      <c r="AC34" s="175"/>
      <c r="AD34" s="159">
        <v>116</v>
      </c>
      <c r="AE34" s="175"/>
      <c r="AF34" s="175"/>
      <c r="AG34" s="143">
        <f>AI34+AJ34+AK34</f>
        <v>118</v>
      </c>
      <c r="AH34" s="175"/>
      <c r="AI34" s="159">
        <v>118</v>
      </c>
      <c r="AJ34" s="175"/>
      <c r="AK34" s="176"/>
      <c r="AL34" s="34">
        <f>AN34+AO34+AP34</f>
        <v>0</v>
      </c>
      <c r="AM34" s="175"/>
      <c r="AN34" s="175"/>
      <c r="AO34" s="175"/>
      <c r="AP34" s="175"/>
      <c r="AQ34" s="143">
        <f>AS34+AT34+AU34</f>
        <v>0</v>
      </c>
      <c r="AR34" s="177"/>
      <c r="AS34" s="177"/>
      <c r="AT34" s="177"/>
      <c r="AU34" s="178"/>
      <c r="AV34" s="154">
        <f>AX34+AY34+AZ34</f>
        <v>0</v>
      </c>
      <c r="AW34" s="177"/>
      <c r="AX34" s="177"/>
      <c r="AY34" s="177"/>
      <c r="AZ34" s="178"/>
      <c r="BA34" s="154">
        <f>BC34+BD34+BE34</f>
        <v>0</v>
      </c>
      <c r="BB34" s="177"/>
      <c r="BC34" s="175"/>
      <c r="BD34" s="175"/>
      <c r="BE34" s="175"/>
      <c r="BR34" s="63"/>
    </row>
    <row r="35" spans="1:71" s="21" customFormat="1" ht="12" customHeight="1" x14ac:dyDescent="0.2">
      <c r="A35" s="65"/>
      <c r="B35" s="305" t="s">
        <v>68</v>
      </c>
      <c r="C35" s="305"/>
      <c r="D35" s="305"/>
      <c r="E35" s="305"/>
      <c r="F35" s="305"/>
      <c r="G35" s="305"/>
      <c r="H35" s="305"/>
      <c r="I35" s="305"/>
      <c r="J35" s="305"/>
      <c r="K35" s="306"/>
      <c r="L35" s="306"/>
      <c r="M35" s="306"/>
      <c r="N35" s="306"/>
      <c r="O35" s="306"/>
      <c r="P35" s="306"/>
      <c r="Q35" s="179">
        <f t="shared" ref="Q35:Z35" si="13">Q36+Q43+Q54+Q84</f>
        <v>2970</v>
      </c>
      <c r="R35" s="179">
        <f t="shared" si="13"/>
        <v>48</v>
      </c>
      <c r="S35" s="180">
        <f t="shared" si="13"/>
        <v>96</v>
      </c>
      <c r="T35" s="180">
        <f t="shared" si="13"/>
        <v>48</v>
      </c>
      <c r="U35" s="180">
        <f t="shared" si="13"/>
        <v>1662</v>
      </c>
      <c r="V35" s="180">
        <f t="shared" si="13"/>
        <v>776</v>
      </c>
      <c r="W35" s="180">
        <f t="shared" si="13"/>
        <v>20</v>
      </c>
      <c r="X35" s="180">
        <f t="shared" si="13"/>
        <v>826</v>
      </c>
      <c r="Y35" s="180">
        <f t="shared" si="13"/>
        <v>40</v>
      </c>
      <c r="Z35" s="180">
        <f t="shared" si="13"/>
        <v>900</v>
      </c>
      <c r="AA35" s="180" t="e">
        <f>AA36+#REF!+AA43+AA54+AA84</f>
        <v>#REF!</v>
      </c>
      <c r="AB35" s="180">
        <f t="shared" ref="AB35:BE35" si="14">AB36+AB43+AB54+AB84</f>
        <v>0</v>
      </c>
      <c r="AC35" s="180">
        <f t="shared" si="14"/>
        <v>0</v>
      </c>
      <c r="AD35" s="180">
        <f t="shared" si="14"/>
        <v>0</v>
      </c>
      <c r="AE35" s="180">
        <f t="shared" si="14"/>
        <v>0</v>
      </c>
      <c r="AF35" s="180">
        <f t="shared" si="14"/>
        <v>0</v>
      </c>
      <c r="AG35" s="180">
        <f t="shared" si="14"/>
        <v>0</v>
      </c>
      <c r="AH35" s="180">
        <f t="shared" si="14"/>
        <v>0</v>
      </c>
      <c r="AI35" s="180">
        <f t="shared" si="14"/>
        <v>0</v>
      </c>
      <c r="AJ35" s="180">
        <f t="shared" si="14"/>
        <v>0</v>
      </c>
      <c r="AK35" s="180">
        <f t="shared" si="14"/>
        <v>0</v>
      </c>
      <c r="AL35" s="180">
        <f t="shared" si="14"/>
        <v>576</v>
      </c>
      <c r="AM35" s="180">
        <f t="shared" si="14"/>
        <v>12</v>
      </c>
      <c r="AN35" s="180">
        <f t="shared" si="14"/>
        <v>556</v>
      </c>
      <c r="AO35" s="180">
        <f t="shared" si="14"/>
        <v>0</v>
      </c>
      <c r="AP35" s="180">
        <f t="shared" si="14"/>
        <v>20</v>
      </c>
      <c r="AQ35" s="180">
        <f t="shared" si="14"/>
        <v>846</v>
      </c>
      <c r="AR35" s="180">
        <f t="shared" si="14"/>
        <v>36</v>
      </c>
      <c r="AS35" s="180">
        <f t="shared" si="14"/>
        <v>546</v>
      </c>
      <c r="AT35" s="180">
        <f t="shared" si="14"/>
        <v>288</v>
      </c>
      <c r="AU35" s="180">
        <f t="shared" si="14"/>
        <v>12</v>
      </c>
      <c r="AV35" s="180">
        <f t="shared" si="14"/>
        <v>576</v>
      </c>
      <c r="AW35" s="180">
        <f t="shared" si="14"/>
        <v>18</v>
      </c>
      <c r="AX35" s="180">
        <f t="shared" si="14"/>
        <v>352</v>
      </c>
      <c r="AY35" s="180">
        <f t="shared" si="14"/>
        <v>216</v>
      </c>
      <c r="AZ35" s="180">
        <f t="shared" si="14"/>
        <v>8</v>
      </c>
      <c r="BA35" s="180">
        <f t="shared" si="14"/>
        <v>828</v>
      </c>
      <c r="BB35" s="180">
        <f t="shared" si="14"/>
        <v>30</v>
      </c>
      <c r="BC35" s="180">
        <f t="shared" si="14"/>
        <v>424</v>
      </c>
      <c r="BD35" s="180">
        <f t="shared" si="14"/>
        <v>396</v>
      </c>
      <c r="BE35" s="180">
        <f t="shared" si="14"/>
        <v>8</v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66"/>
      <c r="BS35" s="66"/>
    </row>
    <row r="36" spans="1:71" s="70" customFormat="1" ht="12" customHeight="1" x14ac:dyDescent="0.2">
      <c r="A36" s="67" t="s">
        <v>69</v>
      </c>
      <c r="B36" s="293" t="s">
        <v>167</v>
      </c>
      <c r="C36" s="293"/>
      <c r="D36" s="293"/>
      <c r="E36" s="293"/>
      <c r="F36" s="293"/>
      <c r="G36" s="293"/>
      <c r="H36" s="293"/>
      <c r="I36" s="293"/>
      <c r="J36" s="293"/>
      <c r="K36" s="299"/>
      <c r="L36" s="299"/>
      <c r="M36" s="299"/>
      <c r="N36" s="299"/>
      <c r="O36" s="299"/>
      <c r="P36" s="299"/>
      <c r="Q36" s="181">
        <f>SUM(Q37:Q42)</f>
        <v>350</v>
      </c>
      <c r="R36" s="181">
        <f>SUM(R37:R42)</f>
        <v>0</v>
      </c>
      <c r="S36" s="182">
        <f>S37</f>
        <v>0</v>
      </c>
      <c r="T36" s="182">
        <f t="shared" ref="T36:BE36" si="15">SUM(T37:T42)</f>
        <v>8</v>
      </c>
      <c r="U36" s="182">
        <f t="shared" si="15"/>
        <v>342</v>
      </c>
      <c r="V36" s="182">
        <f t="shared" si="15"/>
        <v>92</v>
      </c>
      <c r="W36" s="182">
        <f t="shared" si="15"/>
        <v>0</v>
      </c>
      <c r="X36" s="182">
        <f t="shared" si="15"/>
        <v>250</v>
      </c>
      <c r="Y36" s="182">
        <f t="shared" si="15"/>
        <v>0</v>
      </c>
      <c r="Z36" s="182">
        <f t="shared" si="15"/>
        <v>0</v>
      </c>
      <c r="AA36" s="182">
        <f t="shared" si="15"/>
        <v>0</v>
      </c>
      <c r="AB36" s="182">
        <f t="shared" si="15"/>
        <v>0</v>
      </c>
      <c r="AC36" s="182">
        <f t="shared" si="15"/>
        <v>0</v>
      </c>
      <c r="AD36" s="182">
        <f t="shared" si="15"/>
        <v>0</v>
      </c>
      <c r="AE36" s="182">
        <f t="shared" si="15"/>
        <v>0</v>
      </c>
      <c r="AF36" s="182">
        <f t="shared" si="15"/>
        <v>0</v>
      </c>
      <c r="AG36" s="181">
        <f t="shared" si="15"/>
        <v>0</v>
      </c>
      <c r="AH36" s="182">
        <f t="shared" si="15"/>
        <v>0</v>
      </c>
      <c r="AI36" s="182">
        <f t="shared" si="15"/>
        <v>0</v>
      </c>
      <c r="AJ36" s="182">
        <f t="shared" si="15"/>
        <v>0</v>
      </c>
      <c r="AK36" s="183">
        <f t="shared" si="15"/>
        <v>0</v>
      </c>
      <c r="AL36" s="182">
        <f t="shared" si="15"/>
        <v>130</v>
      </c>
      <c r="AM36" s="182">
        <f t="shared" si="15"/>
        <v>0</v>
      </c>
      <c r="AN36" s="182">
        <f t="shared" si="15"/>
        <v>126</v>
      </c>
      <c r="AO36" s="182">
        <f t="shared" si="15"/>
        <v>0</v>
      </c>
      <c r="AP36" s="182">
        <f t="shared" si="15"/>
        <v>4</v>
      </c>
      <c r="AQ36" s="181">
        <f t="shared" si="15"/>
        <v>98</v>
      </c>
      <c r="AR36" s="182">
        <f t="shared" si="15"/>
        <v>0</v>
      </c>
      <c r="AS36" s="182">
        <f t="shared" si="15"/>
        <v>98</v>
      </c>
      <c r="AT36" s="182">
        <f t="shared" si="15"/>
        <v>0</v>
      </c>
      <c r="AU36" s="183">
        <f t="shared" si="15"/>
        <v>0</v>
      </c>
      <c r="AV36" s="182">
        <f t="shared" si="15"/>
        <v>80</v>
      </c>
      <c r="AW36" s="182">
        <f t="shared" si="15"/>
        <v>0</v>
      </c>
      <c r="AX36" s="182">
        <f t="shared" si="15"/>
        <v>78</v>
      </c>
      <c r="AY36" s="182">
        <f t="shared" si="15"/>
        <v>0</v>
      </c>
      <c r="AZ36" s="183">
        <f t="shared" si="15"/>
        <v>2</v>
      </c>
      <c r="BA36" s="182">
        <f t="shared" si="15"/>
        <v>42</v>
      </c>
      <c r="BB36" s="182">
        <f t="shared" si="15"/>
        <v>0</v>
      </c>
      <c r="BC36" s="182">
        <f t="shared" si="15"/>
        <v>40</v>
      </c>
      <c r="BD36" s="182">
        <f t="shared" si="15"/>
        <v>0</v>
      </c>
      <c r="BE36" s="182">
        <f t="shared" si="15"/>
        <v>2</v>
      </c>
      <c r="BF36" s="68"/>
      <c r="BG36" s="14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9"/>
      <c r="BS36" s="69"/>
    </row>
    <row r="37" spans="1:71" s="21" customFormat="1" ht="11.25" customHeight="1" x14ac:dyDescent="0.2">
      <c r="A37" s="50"/>
      <c r="B37" s="302" t="s">
        <v>18</v>
      </c>
      <c r="C37" s="302"/>
      <c r="D37" s="302"/>
      <c r="E37" s="302"/>
      <c r="F37" s="302"/>
      <c r="G37" s="302"/>
      <c r="H37" s="302"/>
      <c r="I37" s="302"/>
      <c r="J37" s="302"/>
      <c r="K37" s="51"/>
      <c r="L37" s="51"/>
      <c r="M37" s="51"/>
      <c r="N37" s="51"/>
      <c r="O37" s="51"/>
      <c r="P37" s="51"/>
      <c r="Q37" s="52"/>
      <c r="R37" s="52"/>
      <c r="S37" s="54">
        <f>SUM(S38:S42)</f>
        <v>0</v>
      </c>
      <c r="T37" s="54"/>
      <c r="U37" s="53"/>
      <c r="V37" s="53"/>
      <c r="W37" s="53"/>
      <c r="X37" s="53"/>
      <c r="Y37" s="53"/>
      <c r="Z37" s="53"/>
      <c r="AA37" s="55"/>
      <c r="AB37" s="53"/>
      <c r="AC37" s="55"/>
      <c r="AD37" s="53"/>
      <c r="AE37" s="53"/>
      <c r="AF37" s="53"/>
      <c r="AG37" s="52"/>
      <c r="AH37" s="55"/>
      <c r="AI37" s="53"/>
      <c r="AJ37" s="53"/>
      <c r="AK37" s="56"/>
      <c r="AL37" s="53"/>
      <c r="AM37" s="55"/>
      <c r="AN37" s="53"/>
      <c r="AO37" s="53"/>
      <c r="AP37" s="53"/>
      <c r="AQ37" s="52"/>
      <c r="AR37" s="55"/>
      <c r="AS37" s="53"/>
      <c r="AT37" s="53"/>
      <c r="AU37" s="56"/>
      <c r="AV37" s="53"/>
      <c r="AW37" s="55"/>
      <c r="AX37" s="53"/>
      <c r="AY37" s="53"/>
      <c r="AZ37" s="56"/>
      <c r="BA37" s="53"/>
      <c r="BB37" s="55"/>
      <c r="BC37" s="53"/>
      <c r="BD37" s="53"/>
      <c r="BE37" s="53"/>
      <c r="BG37" s="14"/>
    </row>
    <row r="38" spans="1:71" s="70" customFormat="1" ht="12" customHeight="1" x14ac:dyDescent="0.2">
      <c r="A38" s="59" t="s">
        <v>190</v>
      </c>
      <c r="B38" s="303" t="s">
        <v>168</v>
      </c>
      <c r="C38" s="303"/>
      <c r="D38" s="303"/>
      <c r="E38" s="303"/>
      <c r="F38" s="303"/>
      <c r="G38" s="303"/>
      <c r="H38" s="303"/>
      <c r="I38" s="303"/>
      <c r="J38" s="303"/>
      <c r="K38" s="71"/>
      <c r="L38" s="19"/>
      <c r="M38" s="19" t="s">
        <v>58</v>
      </c>
      <c r="N38" s="19"/>
      <c r="O38" s="19"/>
      <c r="P38" s="19"/>
      <c r="Q38" s="144">
        <f>T38+U38</f>
        <v>36</v>
      </c>
      <c r="R38" s="144"/>
      <c r="S38" s="145">
        <f>AC38+AH38+AM38+AR38+AW38+BB38</f>
        <v>0</v>
      </c>
      <c r="T38" s="169">
        <f t="shared" ref="T38:T42" si="16">AF38+AK38+AP38+AU38+AZ38+BE38</f>
        <v>2</v>
      </c>
      <c r="U38" s="34">
        <f>AD38+AI38+AN38+AS38+AX38+BC38</f>
        <v>34</v>
      </c>
      <c r="V38" s="34">
        <f>U38-W38-Y38-X38</f>
        <v>20</v>
      </c>
      <c r="W38" s="34"/>
      <c r="X38" s="34">
        <v>14</v>
      </c>
      <c r="Y38" s="34"/>
      <c r="Z38" s="34">
        <f>AE38+AJ38+AO38+AT38+AY38+BD38</f>
        <v>0</v>
      </c>
      <c r="AA38" s="33">
        <f>AC38+AH38+AM38+AR38+AW38+BB38</f>
        <v>0</v>
      </c>
      <c r="AB38" s="34">
        <f>AD38+AE38+AF38</f>
        <v>0</v>
      </c>
      <c r="AC38" s="33"/>
      <c r="AD38" s="34"/>
      <c r="AE38" s="34"/>
      <c r="AF38" s="34"/>
      <c r="AG38" s="143">
        <f>AI38+AJ38+AK38</f>
        <v>0</v>
      </c>
      <c r="AH38" s="33"/>
      <c r="AI38" s="34"/>
      <c r="AJ38" s="34"/>
      <c r="AK38" s="36"/>
      <c r="AL38" s="34">
        <f>AN38+AO38+AP38</f>
        <v>36</v>
      </c>
      <c r="AM38" s="33"/>
      <c r="AN38" s="34">
        <v>34</v>
      </c>
      <c r="AO38" s="34"/>
      <c r="AP38" s="34">
        <v>2</v>
      </c>
      <c r="AQ38" s="143">
        <f>AS38+AT38+AU38</f>
        <v>0</v>
      </c>
      <c r="AR38" s="33"/>
      <c r="AS38" s="34"/>
      <c r="AT38" s="34"/>
      <c r="AU38" s="36"/>
      <c r="AV38" s="34">
        <f>AX38+AY38+AZ38</f>
        <v>0</v>
      </c>
      <c r="AW38" s="33"/>
      <c r="AX38" s="34"/>
      <c r="AY38" s="34"/>
      <c r="AZ38" s="36"/>
      <c r="BA38" s="34">
        <f>BC38+BD38+BE38</f>
        <v>0</v>
      </c>
      <c r="BB38" s="33"/>
      <c r="BC38" s="34"/>
      <c r="BD38" s="34"/>
      <c r="BE38" s="34"/>
      <c r="BF38" s="68"/>
      <c r="BG38" s="14"/>
      <c r="BH38" s="68"/>
      <c r="BI38" s="68"/>
      <c r="BJ38" s="68"/>
      <c r="BK38" s="68"/>
      <c r="BL38" s="68"/>
      <c r="BM38" s="68"/>
      <c r="BN38" s="68"/>
      <c r="BO38" s="68"/>
      <c r="BP38" s="68"/>
      <c r="BQ38" s="68"/>
    </row>
    <row r="39" spans="1:71" s="70" customFormat="1" ht="12" customHeight="1" x14ac:dyDescent="0.2">
      <c r="A39" s="59" t="s">
        <v>191</v>
      </c>
      <c r="B39" s="303" t="s">
        <v>70</v>
      </c>
      <c r="C39" s="303"/>
      <c r="D39" s="303"/>
      <c r="E39" s="303"/>
      <c r="F39" s="303"/>
      <c r="G39" s="303"/>
      <c r="H39" s="303"/>
      <c r="I39" s="303"/>
      <c r="J39" s="303"/>
      <c r="K39" s="19"/>
      <c r="L39" s="19"/>
      <c r="M39" s="19"/>
      <c r="N39" s="19"/>
      <c r="O39" s="19"/>
      <c r="P39" s="19" t="s">
        <v>58</v>
      </c>
      <c r="Q39" s="144">
        <f>T39+U39</f>
        <v>104</v>
      </c>
      <c r="R39" s="144"/>
      <c r="S39" s="145">
        <f>AC39+AH39+AM39+AR39+AW39+BB39</f>
        <v>0</v>
      </c>
      <c r="T39" s="169">
        <f t="shared" si="16"/>
        <v>2</v>
      </c>
      <c r="U39" s="34">
        <f>AD39+AI39+AN39+AS39+AX39+BC39</f>
        <v>102</v>
      </c>
      <c r="V39" s="34">
        <f>U39-W39-Y39-X39</f>
        <v>10</v>
      </c>
      <c r="W39" s="34"/>
      <c r="X39" s="34">
        <v>92</v>
      </c>
      <c r="Y39" s="34"/>
      <c r="Z39" s="34">
        <f>AE39+AJ39+AO39+AT39+AY39+BD39</f>
        <v>0</v>
      </c>
      <c r="AA39" s="33">
        <f>AC39+AH39+AM39+AR39+AW39+BB39</f>
        <v>0</v>
      </c>
      <c r="AB39" s="34">
        <f>AD39+AE39+AF39</f>
        <v>0</v>
      </c>
      <c r="AC39" s="33"/>
      <c r="AD39" s="34"/>
      <c r="AE39" s="34"/>
      <c r="AF39" s="34"/>
      <c r="AG39" s="143">
        <f>AI39+AJ39+AK39</f>
        <v>0</v>
      </c>
      <c r="AH39" s="33"/>
      <c r="AI39" s="34"/>
      <c r="AJ39" s="34"/>
      <c r="AK39" s="36"/>
      <c r="AL39" s="34">
        <f>AN39+AO39+AP39</f>
        <v>32</v>
      </c>
      <c r="AM39" s="33"/>
      <c r="AN39" s="34">
        <f>AL15*2</f>
        <v>32</v>
      </c>
      <c r="AO39" s="34"/>
      <c r="AP39" s="34"/>
      <c r="AQ39" s="143">
        <f>AS39+AT39+AU39</f>
        <v>30</v>
      </c>
      <c r="AR39" s="33"/>
      <c r="AS39" s="34">
        <v>30</v>
      </c>
      <c r="AT39" s="34"/>
      <c r="AU39" s="36"/>
      <c r="AV39" s="34">
        <f>AX39+AY39+AZ39</f>
        <v>20</v>
      </c>
      <c r="AW39" s="33"/>
      <c r="AX39" s="34">
        <v>20</v>
      </c>
      <c r="AY39" s="34"/>
      <c r="AZ39" s="36"/>
      <c r="BA39" s="34">
        <f>BC39+BD39+BE39</f>
        <v>22</v>
      </c>
      <c r="BB39" s="33"/>
      <c r="BC39" s="34">
        <v>20</v>
      </c>
      <c r="BD39" s="34"/>
      <c r="BE39" s="34">
        <v>2</v>
      </c>
      <c r="BF39" s="68"/>
      <c r="BG39" s="14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72"/>
      <c r="BS39" s="72"/>
    </row>
    <row r="40" spans="1:71" s="70" customFormat="1" ht="12" customHeight="1" x14ac:dyDescent="0.2">
      <c r="A40" s="59" t="s">
        <v>192</v>
      </c>
      <c r="B40" s="307" t="s">
        <v>82</v>
      </c>
      <c r="C40" s="307"/>
      <c r="D40" s="307"/>
      <c r="E40" s="307"/>
      <c r="F40" s="307"/>
      <c r="G40" s="307"/>
      <c r="H40" s="307"/>
      <c r="I40" s="307"/>
      <c r="J40" s="307"/>
      <c r="K40" s="71"/>
      <c r="L40" s="19"/>
      <c r="M40" s="19"/>
      <c r="N40" s="19" t="s">
        <v>58</v>
      </c>
      <c r="O40" s="19"/>
      <c r="P40" s="19"/>
      <c r="Q40" s="144">
        <f>T40+U40</f>
        <v>68</v>
      </c>
      <c r="R40" s="144"/>
      <c r="S40" s="145">
        <f>AC40+AH40+AM40+AR40+AW40+BB40</f>
        <v>0</v>
      </c>
      <c r="T40" s="169">
        <f t="shared" si="16"/>
        <v>2</v>
      </c>
      <c r="U40" s="34">
        <f>AD40+AI40+AN40+AS40+AX40+BC40</f>
        <v>66</v>
      </c>
      <c r="V40" s="34">
        <f>U40-W40-Y40-X40</f>
        <v>30</v>
      </c>
      <c r="W40" s="34"/>
      <c r="X40" s="34">
        <v>36</v>
      </c>
      <c r="Y40" s="34"/>
      <c r="Z40" s="34">
        <f>AE40+AJ40+AO40+AT40+AY40+BD40</f>
        <v>0</v>
      </c>
      <c r="AA40" s="33">
        <f>AC40+AH40+AM40+AR40+AW40+BB40</f>
        <v>0</v>
      </c>
      <c r="AB40" s="34">
        <f>AD40+AE40+AF40</f>
        <v>0</v>
      </c>
      <c r="AC40" s="33"/>
      <c r="AD40" s="34"/>
      <c r="AE40" s="34"/>
      <c r="AF40" s="34"/>
      <c r="AG40" s="143">
        <f>AI40+AJ40+AK40</f>
        <v>0</v>
      </c>
      <c r="AH40" s="33"/>
      <c r="AI40" s="34"/>
      <c r="AJ40" s="34"/>
      <c r="AK40" s="36"/>
      <c r="AL40" s="34">
        <f>AN40+AO40+AP40</f>
        <v>30</v>
      </c>
      <c r="AM40" s="33"/>
      <c r="AN40" s="34">
        <v>28</v>
      </c>
      <c r="AO40" s="34"/>
      <c r="AP40" s="34">
        <v>2</v>
      </c>
      <c r="AQ40" s="143">
        <f>AS40+AT40+AU40</f>
        <v>38</v>
      </c>
      <c r="AR40" s="33"/>
      <c r="AS40" s="34">
        <v>38</v>
      </c>
      <c r="AT40" s="34"/>
      <c r="AU40" s="36"/>
      <c r="AV40" s="34">
        <f>AX40+AY40+AZ40</f>
        <v>0</v>
      </c>
      <c r="AW40" s="33"/>
      <c r="AX40" s="34"/>
      <c r="AY40" s="34"/>
      <c r="AZ40" s="36"/>
      <c r="BA40" s="34">
        <f>BC40+BD40+BE40</f>
        <v>0</v>
      </c>
      <c r="BB40" s="33"/>
      <c r="BC40" s="34"/>
      <c r="BD40" s="34"/>
      <c r="BE40" s="34"/>
      <c r="BF40" s="68"/>
      <c r="BG40" s="14"/>
      <c r="BH40" s="68"/>
      <c r="BI40" s="68"/>
      <c r="BJ40" s="68"/>
      <c r="BK40" s="68"/>
      <c r="BL40" s="68"/>
      <c r="BM40" s="68"/>
      <c r="BN40" s="68"/>
      <c r="BO40" s="68"/>
      <c r="BP40" s="68"/>
      <c r="BQ40" s="68"/>
    </row>
    <row r="41" spans="1:71" s="70" customFormat="1" ht="12" customHeight="1" x14ac:dyDescent="0.2">
      <c r="A41" s="59" t="s">
        <v>193</v>
      </c>
      <c r="B41" s="303" t="s">
        <v>63</v>
      </c>
      <c r="C41" s="303"/>
      <c r="D41" s="303"/>
      <c r="E41" s="303"/>
      <c r="F41" s="303"/>
      <c r="G41" s="303"/>
      <c r="H41" s="303"/>
      <c r="I41" s="303"/>
      <c r="J41" s="303"/>
      <c r="K41" s="19"/>
      <c r="L41" s="19"/>
      <c r="M41" s="19" t="s">
        <v>64</v>
      </c>
      <c r="N41" s="19" t="s">
        <v>64</v>
      </c>
      <c r="O41" s="19" t="s">
        <v>64</v>
      </c>
      <c r="P41" s="19" t="s">
        <v>58</v>
      </c>
      <c r="Q41" s="144">
        <f>T41+U41</f>
        <v>102</v>
      </c>
      <c r="R41" s="144"/>
      <c r="S41" s="145">
        <f>AC41+AH41+AM41+AR41+AW41+BB41</f>
        <v>0</v>
      </c>
      <c r="T41" s="169">
        <f t="shared" si="16"/>
        <v>0</v>
      </c>
      <c r="U41" s="34">
        <f>AD41+AI41+AN41+AS41+AX41+BC41</f>
        <v>102</v>
      </c>
      <c r="V41" s="34">
        <f>U41-W41-Y41-X41</f>
        <v>10</v>
      </c>
      <c r="W41" s="34"/>
      <c r="X41" s="34">
        <v>92</v>
      </c>
      <c r="Y41" s="34"/>
      <c r="Z41" s="34">
        <f>AE41+AJ41+AO41+AT41+AY41+BD41</f>
        <v>0</v>
      </c>
      <c r="AA41" s="33">
        <f>AC41+AH41+AM41+AR41+AW41+BB41</f>
        <v>0</v>
      </c>
      <c r="AB41" s="34">
        <f>AD41+AE41+AF41</f>
        <v>0</v>
      </c>
      <c r="AC41" s="33"/>
      <c r="AD41" s="34"/>
      <c r="AE41" s="34"/>
      <c r="AF41" s="34"/>
      <c r="AG41" s="143">
        <f>AI41+AJ41+AK41</f>
        <v>0</v>
      </c>
      <c r="AH41" s="33"/>
      <c r="AI41" s="34"/>
      <c r="AJ41" s="34"/>
      <c r="AK41" s="36"/>
      <c r="AL41" s="34">
        <f>AN41+AO41+AP41</f>
        <v>32</v>
      </c>
      <c r="AM41" s="33"/>
      <c r="AN41" s="34">
        <f>AL15*2</f>
        <v>32</v>
      </c>
      <c r="AO41" s="34"/>
      <c r="AP41" s="34"/>
      <c r="AQ41" s="143">
        <f>AS41+AT41+AU41</f>
        <v>30</v>
      </c>
      <c r="AR41" s="33"/>
      <c r="AS41" s="34">
        <v>30</v>
      </c>
      <c r="AT41" s="34"/>
      <c r="AU41" s="36"/>
      <c r="AV41" s="34">
        <f>AX41+AY41+AZ41</f>
        <v>20</v>
      </c>
      <c r="AW41" s="33"/>
      <c r="AX41" s="34">
        <v>20</v>
      </c>
      <c r="AY41" s="34"/>
      <c r="AZ41" s="36"/>
      <c r="BA41" s="34">
        <f>BC41+BD41+BE41</f>
        <v>20</v>
      </c>
      <c r="BB41" s="33"/>
      <c r="BC41" s="34">
        <v>20</v>
      </c>
      <c r="BD41" s="34"/>
      <c r="BE41" s="34"/>
      <c r="BF41" s="68"/>
      <c r="BG41" s="14"/>
      <c r="BH41" s="68"/>
      <c r="BI41" s="68"/>
      <c r="BJ41" s="68"/>
      <c r="BK41" s="68"/>
      <c r="BL41" s="68"/>
      <c r="BM41" s="68"/>
      <c r="BN41" s="68"/>
      <c r="BO41" s="68"/>
      <c r="BP41" s="68"/>
      <c r="BQ41" s="68"/>
    </row>
    <row r="42" spans="1:71" s="70" customFormat="1" ht="12" customHeight="1" x14ac:dyDescent="0.2">
      <c r="A42" s="59" t="s">
        <v>194</v>
      </c>
      <c r="B42" s="303" t="s">
        <v>169</v>
      </c>
      <c r="C42" s="303"/>
      <c r="D42" s="303"/>
      <c r="E42" s="303"/>
      <c r="F42" s="303"/>
      <c r="G42" s="303"/>
      <c r="H42" s="303"/>
      <c r="I42" s="303"/>
      <c r="J42" s="303"/>
      <c r="K42" s="19"/>
      <c r="L42" s="19"/>
      <c r="M42" s="71"/>
      <c r="N42" s="19"/>
      <c r="O42" s="19" t="s">
        <v>58</v>
      </c>
      <c r="P42" s="19"/>
      <c r="Q42" s="144">
        <f>T42+U42</f>
        <v>40</v>
      </c>
      <c r="R42" s="144"/>
      <c r="S42" s="145">
        <f>AC42+AH42+AM42+AR42+AW42+BB42</f>
        <v>0</v>
      </c>
      <c r="T42" s="169">
        <f t="shared" si="16"/>
        <v>2</v>
      </c>
      <c r="U42" s="34">
        <f>AD42+AI42+AN42+AS42+AX42+BC42</f>
        <v>38</v>
      </c>
      <c r="V42" s="34">
        <f>U42-W42-Y42-X42</f>
        <v>22</v>
      </c>
      <c r="W42" s="34"/>
      <c r="X42" s="34">
        <v>16</v>
      </c>
      <c r="Y42" s="34"/>
      <c r="Z42" s="34">
        <f>AE42+AJ42+AO42+AT42+AY42+BD42</f>
        <v>0</v>
      </c>
      <c r="AA42" s="33">
        <f>AC42+AH42+AM42+AR42+AW42+BB42</f>
        <v>0</v>
      </c>
      <c r="AB42" s="34">
        <f>AD42+AE42+AF42</f>
        <v>0</v>
      </c>
      <c r="AC42" s="33"/>
      <c r="AD42" s="34"/>
      <c r="AE42" s="34"/>
      <c r="AF42" s="34"/>
      <c r="AG42" s="143">
        <f>AI42+AJ42+AK42</f>
        <v>0</v>
      </c>
      <c r="AH42" s="33"/>
      <c r="AI42" s="34"/>
      <c r="AJ42" s="34"/>
      <c r="AK42" s="36"/>
      <c r="AL42" s="34">
        <f>AN42+AO42+AP42</f>
        <v>0</v>
      </c>
      <c r="AM42" s="33"/>
      <c r="AN42" s="34"/>
      <c r="AO42" s="34"/>
      <c r="AP42" s="34"/>
      <c r="AQ42" s="143">
        <f>AS42+AT42+AU42</f>
        <v>0</v>
      </c>
      <c r="AR42" s="33"/>
      <c r="AS42" s="34"/>
      <c r="AT42" s="34"/>
      <c r="AU42" s="36"/>
      <c r="AV42" s="34">
        <f>AX42+AY42+AZ42</f>
        <v>40</v>
      </c>
      <c r="AW42" s="33"/>
      <c r="AX42" s="34">
        <v>38</v>
      </c>
      <c r="AY42" s="34"/>
      <c r="AZ42" s="36">
        <v>2</v>
      </c>
      <c r="BA42" s="34">
        <f>BC42+BD42+BE42</f>
        <v>0</v>
      </c>
      <c r="BB42" s="33"/>
      <c r="BC42" s="34"/>
      <c r="BD42" s="34"/>
      <c r="BE42" s="34"/>
      <c r="BF42" s="68"/>
      <c r="BG42" s="14"/>
      <c r="BH42" s="68"/>
      <c r="BI42" s="68"/>
      <c r="BJ42" s="68"/>
      <c r="BK42" s="68"/>
      <c r="BL42" s="68"/>
      <c r="BM42" s="68"/>
      <c r="BN42" s="68"/>
      <c r="BO42" s="68"/>
      <c r="BP42" s="68"/>
      <c r="BQ42" s="68"/>
    </row>
    <row r="43" spans="1:71" s="21" customFormat="1" ht="11.25" customHeight="1" x14ac:dyDescent="0.2">
      <c r="A43" s="74" t="s">
        <v>71</v>
      </c>
      <c r="B43" s="298" t="s">
        <v>72</v>
      </c>
      <c r="C43" s="298"/>
      <c r="D43" s="298"/>
      <c r="E43" s="298"/>
      <c r="F43" s="298"/>
      <c r="G43" s="298"/>
      <c r="H43" s="298"/>
      <c r="I43" s="298"/>
      <c r="J43" s="298"/>
      <c r="K43" s="299"/>
      <c r="L43" s="299"/>
      <c r="M43" s="299"/>
      <c r="N43" s="299"/>
      <c r="O43" s="299"/>
      <c r="P43" s="299"/>
      <c r="Q43" s="181">
        <f>SUM(Q45:Q53)</f>
        <v>520</v>
      </c>
      <c r="R43" s="181">
        <f>SUM(R45:R53)</f>
        <v>24</v>
      </c>
      <c r="S43" s="182">
        <f>S44</f>
        <v>24</v>
      </c>
      <c r="T43" s="182">
        <f t="shared" ref="T43:BE43" si="17">SUM(T44:T53)</f>
        <v>18</v>
      </c>
      <c r="U43" s="182">
        <f t="shared" si="17"/>
        <v>454</v>
      </c>
      <c r="V43" s="182">
        <f t="shared" si="17"/>
        <v>272</v>
      </c>
      <c r="W43" s="182">
        <f t="shared" si="17"/>
        <v>20</v>
      </c>
      <c r="X43" s="182">
        <f t="shared" si="17"/>
        <v>162</v>
      </c>
      <c r="Y43" s="182">
        <f t="shared" si="17"/>
        <v>0</v>
      </c>
      <c r="Z43" s="182">
        <f t="shared" si="17"/>
        <v>0</v>
      </c>
      <c r="AA43" s="184">
        <f t="shared" si="17"/>
        <v>24</v>
      </c>
      <c r="AB43" s="182">
        <f t="shared" si="17"/>
        <v>0</v>
      </c>
      <c r="AC43" s="182">
        <f t="shared" si="17"/>
        <v>0</v>
      </c>
      <c r="AD43" s="182">
        <f t="shared" si="17"/>
        <v>0</v>
      </c>
      <c r="AE43" s="182">
        <f t="shared" si="17"/>
        <v>0</v>
      </c>
      <c r="AF43" s="182">
        <f t="shared" si="17"/>
        <v>0</v>
      </c>
      <c r="AG43" s="181">
        <f t="shared" si="17"/>
        <v>0</v>
      </c>
      <c r="AH43" s="182">
        <f t="shared" si="17"/>
        <v>0</v>
      </c>
      <c r="AI43" s="182">
        <f t="shared" si="17"/>
        <v>0</v>
      </c>
      <c r="AJ43" s="182">
        <f t="shared" si="17"/>
        <v>0</v>
      </c>
      <c r="AK43" s="182">
        <f t="shared" si="17"/>
        <v>0</v>
      </c>
      <c r="AL43" s="182">
        <f t="shared" si="17"/>
        <v>288</v>
      </c>
      <c r="AM43" s="182">
        <f t="shared" si="17"/>
        <v>12</v>
      </c>
      <c r="AN43" s="182">
        <f t="shared" si="17"/>
        <v>276</v>
      </c>
      <c r="AO43" s="182">
        <f t="shared" si="17"/>
        <v>0</v>
      </c>
      <c r="AP43" s="182">
        <f t="shared" si="17"/>
        <v>12</v>
      </c>
      <c r="AQ43" s="181">
        <f t="shared" si="17"/>
        <v>184</v>
      </c>
      <c r="AR43" s="181">
        <f t="shared" si="17"/>
        <v>12</v>
      </c>
      <c r="AS43" s="181">
        <f t="shared" si="17"/>
        <v>178</v>
      </c>
      <c r="AT43" s="181">
        <f t="shared" si="17"/>
        <v>0</v>
      </c>
      <c r="AU43" s="184">
        <f t="shared" si="17"/>
        <v>6</v>
      </c>
      <c r="AV43" s="182">
        <f t="shared" si="17"/>
        <v>0</v>
      </c>
      <c r="AW43" s="182">
        <f t="shared" si="17"/>
        <v>0</v>
      </c>
      <c r="AX43" s="182">
        <f t="shared" si="17"/>
        <v>0</v>
      </c>
      <c r="AY43" s="182">
        <f t="shared" si="17"/>
        <v>0</v>
      </c>
      <c r="AZ43" s="182">
        <f t="shared" si="17"/>
        <v>0</v>
      </c>
      <c r="BA43" s="181">
        <f t="shared" si="17"/>
        <v>0</v>
      </c>
      <c r="BB43" s="182">
        <f t="shared" si="17"/>
        <v>0</v>
      </c>
      <c r="BC43" s="182">
        <f t="shared" si="17"/>
        <v>0</v>
      </c>
      <c r="BD43" s="182">
        <f t="shared" si="17"/>
        <v>0</v>
      </c>
      <c r="BE43" s="182">
        <f t="shared" si="17"/>
        <v>0</v>
      </c>
      <c r="BF43" s="14"/>
      <c r="BG43" s="14"/>
      <c r="BH43" s="68"/>
      <c r="BI43" s="14"/>
      <c r="BJ43" s="68"/>
      <c r="BK43" s="14"/>
      <c r="BL43" s="68"/>
      <c r="BM43" s="14"/>
      <c r="BN43" s="14"/>
      <c r="BO43" s="14"/>
      <c r="BP43" s="14"/>
      <c r="BQ43" s="14"/>
    </row>
    <row r="44" spans="1:71" s="21" customFormat="1" ht="10.5" customHeight="1" x14ac:dyDescent="0.2">
      <c r="A44" s="75"/>
      <c r="B44" s="301" t="s">
        <v>18</v>
      </c>
      <c r="C44" s="301"/>
      <c r="D44" s="301"/>
      <c r="E44" s="301"/>
      <c r="F44" s="301"/>
      <c r="G44" s="301"/>
      <c r="H44" s="301"/>
      <c r="I44" s="301"/>
      <c r="J44" s="301"/>
      <c r="K44" s="51"/>
      <c r="L44" s="51"/>
      <c r="M44" s="51"/>
      <c r="N44" s="51"/>
      <c r="O44" s="51"/>
      <c r="P44" s="51"/>
      <c r="Q44" s="52"/>
      <c r="R44" s="52"/>
      <c r="S44" s="54">
        <f>SUM(S45:S53)</f>
        <v>24</v>
      </c>
      <c r="T44" s="54"/>
      <c r="U44" s="53"/>
      <c r="V44" s="53"/>
      <c r="W44" s="53"/>
      <c r="X44" s="53"/>
      <c r="Y44" s="53"/>
      <c r="Z44" s="53"/>
      <c r="AA44" s="76"/>
      <c r="AB44" s="53"/>
      <c r="AC44" s="55"/>
      <c r="AD44" s="53"/>
      <c r="AE44" s="53"/>
      <c r="AF44" s="53"/>
      <c r="AG44" s="52"/>
      <c r="AH44" s="55"/>
      <c r="AI44" s="53"/>
      <c r="AJ44" s="53"/>
      <c r="AK44" s="56"/>
      <c r="AL44" s="53"/>
      <c r="AM44" s="55"/>
      <c r="AN44" s="53"/>
      <c r="AO44" s="53"/>
      <c r="AP44" s="53"/>
      <c r="AQ44" s="52"/>
      <c r="AR44" s="55"/>
      <c r="AS44" s="53"/>
      <c r="AT44" s="53"/>
      <c r="AU44" s="56"/>
      <c r="AV44" s="53"/>
      <c r="AW44" s="55"/>
      <c r="AX44" s="53"/>
      <c r="AY44" s="53"/>
      <c r="AZ44" s="53"/>
      <c r="BA44" s="52"/>
      <c r="BB44" s="55"/>
      <c r="BC44" s="53"/>
      <c r="BD44" s="53"/>
      <c r="BE44" s="53"/>
      <c r="BG44" s="14"/>
      <c r="BH44" s="68"/>
      <c r="BJ44" s="68"/>
      <c r="BL44" s="68"/>
    </row>
    <row r="45" spans="1:71" ht="11.25" customHeight="1" x14ac:dyDescent="0.2">
      <c r="A45" s="77" t="s">
        <v>73</v>
      </c>
      <c r="B45" s="297" t="s">
        <v>170</v>
      </c>
      <c r="C45" s="297"/>
      <c r="D45" s="297"/>
      <c r="E45" s="297"/>
      <c r="F45" s="297"/>
      <c r="G45" s="297"/>
      <c r="H45" s="297"/>
      <c r="I45" s="297"/>
      <c r="J45" s="297"/>
      <c r="K45" s="19"/>
      <c r="L45" s="71"/>
      <c r="M45" s="19" t="s">
        <v>56</v>
      </c>
      <c r="N45" s="19"/>
      <c r="O45" s="19"/>
      <c r="P45" s="19"/>
      <c r="Q45" s="144">
        <f>R45+S45+T45+U45</f>
        <v>90</v>
      </c>
      <c r="R45" s="144">
        <v>12</v>
      </c>
      <c r="S45" s="145">
        <f t="shared" ref="S45:S53" si="18">AC45+AH45+AM45+AR45+AW45+BB45</f>
        <v>6</v>
      </c>
      <c r="T45" s="169">
        <f t="shared" ref="T45:T53" si="19">AF45+AK45+AP45+AU45+AZ45+BE45</f>
        <v>2</v>
      </c>
      <c r="U45" s="34">
        <f t="shared" ref="U45:U53" si="20">AD45+AI45+AN45+AS45+AX45+BC45</f>
        <v>70</v>
      </c>
      <c r="V45" s="34">
        <f t="shared" ref="V45:V53" si="21">U45-W45-Y45-X45</f>
        <v>26</v>
      </c>
      <c r="W45" s="34"/>
      <c r="X45" s="34">
        <v>44</v>
      </c>
      <c r="Y45" s="34"/>
      <c r="Z45" s="34">
        <f t="shared" ref="Z45:Z53" si="22">AE45+AJ45+AO45+AT45+AY45+BD45</f>
        <v>0</v>
      </c>
      <c r="AA45" s="185">
        <f t="shared" ref="AA45:AA53" si="23">AC45+AH45+AM45+AR45+AW45+BB45</f>
        <v>6</v>
      </c>
      <c r="AB45" s="34">
        <f t="shared" ref="AB45:AB53" si="24">AD45+AE45+AF45</f>
        <v>0</v>
      </c>
      <c r="AC45" s="33"/>
      <c r="AD45" s="34"/>
      <c r="AE45" s="34"/>
      <c r="AF45" s="34"/>
      <c r="AG45" s="143">
        <f t="shared" ref="AG45:AG53" si="25">AI45+AJ45+AK45</f>
        <v>0</v>
      </c>
      <c r="AH45" s="33"/>
      <c r="AI45" s="34"/>
      <c r="AJ45" s="34"/>
      <c r="AK45" s="36"/>
      <c r="AL45" s="34">
        <f>AN45+AO45+AP45</f>
        <v>72</v>
      </c>
      <c r="AM45" s="33">
        <v>6</v>
      </c>
      <c r="AN45" s="34">
        <v>70</v>
      </c>
      <c r="AO45" s="34"/>
      <c r="AP45" s="34">
        <v>2</v>
      </c>
      <c r="AQ45" s="143">
        <f t="shared" ref="AQ45" si="26">AS45+AT45+AU45</f>
        <v>0</v>
      </c>
      <c r="AR45" s="33"/>
      <c r="AS45" s="34"/>
      <c r="AT45" s="34"/>
      <c r="AU45" s="36"/>
      <c r="AV45" s="34">
        <f t="shared" ref="AV45:AV53" si="27">AX45+AY45+AZ45</f>
        <v>0</v>
      </c>
      <c r="AW45" s="33"/>
      <c r="AX45" s="34"/>
      <c r="AY45" s="34"/>
      <c r="AZ45" s="34"/>
      <c r="BA45" s="143">
        <f t="shared" ref="BA45:BA53" si="28">BC45+BD45+BE45</f>
        <v>0</v>
      </c>
      <c r="BB45" s="33"/>
      <c r="BC45" s="34"/>
      <c r="BD45" s="34"/>
      <c r="BE45" s="34"/>
      <c r="BF45" s="21"/>
      <c r="BH45" s="68"/>
      <c r="BI45" s="21"/>
      <c r="BJ45" s="68"/>
      <c r="BK45" s="21"/>
      <c r="BL45" s="68"/>
      <c r="BM45" s="21"/>
      <c r="BN45" s="21"/>
      <c r="BO45" s="21"/>
      <c r="BP45" s="21"/>
      <c r="BQ45" s="21"/>
    </row>
    <row r="46" spans="1:71" ht="11.25" customHeight="1" x14ac:dyDescent="0.2">
      <c r="A46" s="77" t="s">
        <v>74</v>
      </c>
      <c r="B46" s="297" t="s">
        <v>171</v>
      </c>
      <c r="C46" s="297"/>
      <c r="D46" s="297"/>
      <c r="E46" s="297"/>
      <c r="F46" s="297"/>
      <c r="G46" s="297"/>
      <c r="H46" s="297"/>
      <c r="I46" s="297"/>
      <c r="J46" s="297"/>
      <c r="K46" s="19"/>
      <c r="L46" s="71"/>
      <c r="M46" s="19"/>
      <c r="N46" s="34" t="s">
        <v>56</v>
      </c>
      <c r="O46" s="19"/>
      <c r="P46" s="19"/>
      <c r="Q46" s="144">
        <f t="shared" ref="Q46:Q53" si="29">R46+S46+T46+U46</f>
        <v>78</v>
      </c>
      <c r="R46" s="144"/>
      <c r="S46" s="145">
        <f t="shared" si="18"/>
        <v>6</v>
      </c>
      <c r="T46" s="169">
        <f t="shared" si="19"/>
        <v>2</v>
      </c>
      <c r="U46" s="34">
        <f t="shared" si="20"/>
        <v>70</v>
      </c>
      <c r="V46" s="34">
        <f t="shared" si="21"/>
        <v>42</v>
      </c>
      <c r="W46" s="34"/>
      <c r="X46" s="34">
        <v>28</v>
      </c>
      <c r="Y46" s="34"/>
      <c r="Z46" s="34">
        <f t="shared" si="22"/>
        <v>0</v>
      </c>
      <c r="AA46" s="185">
        <f t="shared" si="23"/>
        <v>6</v>
      </c>
      <c r="AB46" s="34">
        <f t="shared" si="24"/>
        <v>0</v>
      </c>
      <c r="AC46" s="33"/>
      <c r="AD46" s="34"/>
      <c r="AE46" s="34"/>
      <c r="AF46" s="34"/>
      <c r="AG46" s="143">
        <f t="shared" si="25"/>
        <v>0</v>
      </c>
      <c r="AH46" s="33"/>
      <c r="AI46" s="34"/>
      <c r="AJ46" s="34"/>
      <c r="AK46" s="36"/>
      <c r="AL46" s="34">
        <f t="shared" ref="AL46:AL49" si="30">AN46+AO46+AP46</f>
        <v>0</v>
      </c>
      <c r="AM46" s="33"/>
      <c r="AN46" s="34"/>
      <c r="AO46" s="34"/>
      <c r="AP46" s="34"/>
      <c r="AQ46" s="34">
        <f t="shared" ref="AQ46:AQ53" si="31">AS46+AT46+AU46</f>
        <v>72</v>
      </c>
      <c r="AR46" s="33">
        <v>6</v>
      </c>
      <c r="AS46" s="34">
        <v>70</v>
      </c>
      <c r="AT46" s="34"/>
      <c r="AU46" s="36">
        <v>2</v>
      </c>
      <c r="AV46" s="34">
        <f t="shared" si="27"/>
        <v>0</v>
      </c>
      <c r="AW46" s="33"/>
      <c r="AX46" s="34"/>
      <c r="AY46" s="34"/>
      <c r="AZ46" s="34"/>
      <c r="BA46" s="143">
        <f t="shared" si="28"/>
        <v>0</v>
      </c>
      <c r="BB46" s="33"/>
      <c r="BC46" s="34"/>
      <c r="BD46" s="34"/>
      <c r="BE46" s="34"/>
      <c r="BF46" s="21"/>
      <c r="BH46" s="68"/>
      <c r="BI46" s="21"/>
      <c r="BJ46" s="68"/>
      <c r="BK46" s="21"/>
      <c r="BL46" s="68"/>
      <c r="BM46" s="21"/>
      <c r="BN46" s="21"/>
      <c r="BO46" s="21"/>
      <c r="BP46" s="21"/>
      <c r="BQ46" s="21"/>
    </row>
    <row r="47" spans="1:71" ht="11.25" customHeight="1" x14ac:dyDescent="0.2">
      <c r="A47" s="77" t="s">
        <v>75</v>
      </c>
      <c r="B47" s="297" t="s">
        <v>172</v>
      </c>
      <c r="C47" s="297"/>
      <c r="D47" s="297"/>
      <c r="E47" s="297"/>
      <c r="F47" s="297"/>
      <c r="G47" s="297"/>
      <c r="H47" s="297"/>
      <c r="I47" s="297"/>
      <c r="J47" s="297"/>
      <c r="K47" s="19"/>
      <c r="L47" s="19"/>
      <c r="M47" s="19"/>
      <c r="N47" s="34" t="s">
        <v>58</v>
      </c>
      <c r="O47" s="19"/>
      <c r="P47" s="19"/>
      <c r="Q47" s="144">
        <f t="shared" si="29"/>
        <v>40</v>
      </c>
      <c r="R47" s="144"/>
      <c r="S47" s="145">
        <f t="shared" si="18"/>
        <v>0</v>
      </c>
      <c r="T47" s="169">
        <f t="shared" si="19"/>
        <v>2</v>
      </c>
      <c r="U47" s="34">
        <f t="shared" si="20"/>
        <v>38</v>
      </c>
      <c r="V47" s="34">
        <f t="shared" si="21"/>
        <v>26</v>
      </c>
      <c r="W47" s="34"/>
      <c r="X47" s="34">
        <v>12</v>
      </c>
      <c r="Y47" s="34"/>
      <c r="Z47" s="34">
        <f t="shared" si="22"/>
        <v>0</v>
      </c>
      <c r="AA47" s="185">
        <f t="shared" si="23"/>
        <v>0</v>
      </c>
      <c r="AB47" s="34">
        <f t="shared" si="24"/>
        <v>0</v>
      </c>
      <c r="AC47" s="33"/>
      <c r="AD47" s="34"/>
      <c r="AE47" s="34"/>
      <c r="AF47" s="34"/>
      <c r="AG47" s="143">
        <f t="shared" si="25"/>
        <v>0</v>
      </c>
      <c r="AH47" s="33"/>
      <c r="AI47" s="34"/>
      <c r="AJ47" s="34"/>
      <c r="AK47" s="36"/>
      <c r="AL47" s="34">
        <f t="shared" si="30"/>
        <v>0</v>
      </c>
      <c r="AM47" s="33"/>
      <c r="AN47" s="34"/>
      <c r="AO47" s="34"/>
      <c r="AP47" s="34"/>
      <c r="AQ47" s="34">
        <f t="shared" si="31"/>
        <v>40</v>
      </c>
      <c r="AR47" s="33"/>
      <c r="AS47" s="34">
        <v>38</v>
      </c>
      <c r="AT47" s="34"/>
      <c r="AU47" s="36">
        <v>2</v>
      </c>
      <c r="AV47" s="34">
        <f t="shared" si="27"/>
        <v>0</v>
      </c>
      <c r="AW47" s="33"/>
      <c r="AX47" s="34"/>
      <c r="AY47" s="34"/>
      <c r="AZ47" s="34"/>
      <c r="BA47" s="143">
        <f t="shared" si="28"/>
        <v>0</v>
      </c>
      <c r="BB47" s="33"/>
      <c r="BC47" s="34"/>
      <c r="BD47" s="34"/>
      <c r="BE47" s="34"/>
      <c r="BF47" s="21"/>
      <c r="BH47" s="68"/>
      <c r="BI47" s="21"/>
      <c r="BJ47" s="68"/>
      <c r="BK47" s="21"/>
      <c r="BL47" s="68"/>
      <c r="BM47" s="21"/>
      <c r="BN47" s="21"/>
      <c r="BO47" s="21"/>
      <c r="BP47" s="21"/>
      <c r="BQ47" s="21"/>
    </row>
    <row r="48" spans="1:71" ht="11.25" customHeight="1" x14ac:dyDescent="0.2">
      <c r="A48" s="77" t="s">
        <v>76</v>
      </c>
      <c r="B48" s="297" t="s">
        <v>173</v>
      </c>
      <c r="C48" s="297"/>
      <c r="D48" s="297"/>
      <c r="E48" s="297"/>
      <c r="F48" s="297"/>
      <c r="G48" s="297"/>
      <c r="H48" s="297"/>
      <c r="I48" s="297"/>
      <c r="J48" s="297"/>
      <c r="K48" s="71"/>
      <c r="L48" s="19"/>
      <c r="M48" s="19" t="s">
        <v>58</v>
      </c>
      <c r="N48" s="78"/>
      <c r="O48" s="38"/>
      <c r="P48" s="19"/>
      <c r="Q48" s="144">
        <f>R48+S48+T48+U48</f>
        <v>36</v>
      </c>
      <c r="R48" s="144"/>
      <c r="S48" s="145">
        <f t="shared" si="18"/>
        <v>0</v>
      </c>
      <c r="T48" s="169">
        <f t="shared" si="19"/>
        <v>2</v>
      </c>
      <c r="U48" s="34">
        <f t="shared" si="20"/>
        <v>34</v>
      </c>
      <c r="V48" s="34">
        <f t="shared" si="21"/>
        <v>20</v>
      </c>
      <c r="W48" s="34">
        <v>6</v>
      </c>
      <c r="X48" s="34">
        <v>8</v>
      </c>
      <c r="Y48" s="34"/>
      <c r="Z48" s="34">
        <f t="shared" si="22"/>
        <v>0</v>
      </c>
      <c r="AA48" s="185">
        <f t="shared" si="23"/>
        <v>0</v>
      </c>
      <c r="AB48" s="34">
        <f t="shared" si="24"/>
        <v>0</v>
      </c>
      <c r="AC48" s="33"/>
      <c r="AD48" s="34"/>
      <c r="AE48" s="34"/>
      <c r="AF48" s="34"/>
      <c r="AG48" s="143">
        <f t="shared" si="25"/>
        <v>0</v>
      </c>
      <c r="AH48" s="33"/>
      <c r="AI48" s="34"/>
      <c r="AJ48" s="34"/>
      <c r="AK48" s="36"/>
      <c r="AL48" s="34">
        <f>AN48+AO48+AP48</f>
        <v>36</v>
      </c>
      <c r="AM48" s="33"/>
      <c r="AN48" s="34">
        <v>34</v>
      </c>
      <c r="AO48" s="34"/>
      <c r="AP48" s="34">
        <v>2</v>
      </c>
      <c r="AQ48" s="34">
        <f t="shared" si="31"/>
        <v>0</v>
      </c>
      <c r="AR48" s="33"/>
      <c r="AS48" s="186"/>
      <c r="AT48" s="34"/>
      <c r="AU48" s="36"/>
      <c r="AV48" s="34">
        <f t="shared" si="27"/>
        <v>0</v>
      </c>
      <c r="AW48" s="152"/>
      <c r="AX48" s="34"/>
      <c r="AY48" s="34"/>
      <c r="AZ48" s="34"/>
      <c r="BA48" s="143">
        <f t="shared" si="28"/>
        <v>0</v>
      </c>
      <c r="BB48" s="33"/>
      <c r="BC48" s="34"/>
      <c r="BD48" s="34"/>
      <c r="BE48" s="34"/>
      <c r="BF48" s="21"/>
      <c r="BH48" s="68"/>
      <c r="BI48" s="21"/>
      <c r="BJ48" s="68"/>
      <c r="BK48" s="21"/>
      <c r="BL48" s="68"/>
      <c r="BM48" s="21"/>
      <c r="BN48" s="21"/>
      <c r="BO48" s="21"/>
      <c r="BP48" s="21"/>
      <c r="BQ48" s="21"/>
    </row>
    <row r="49" spans="1:1024" ht="11.25" customHeight="1" x14ac:dyDescent="0.2">
      <c r="A49" s="77" t="s">
        <v>77</v>
      </c>
      <c r="B49" s="297" t="s">
        <v>174</v>
      </c>
      <c r="C49" s="297"/>
      <c r="D49" s="297"/>
      <c r="E49" s="297"/>
      <c r="F49" s="297"/>
      <c r="G49" s="297"/>
      <c r="H49" s="297"/>
      <c r="I49" s="297"/>
      <c r="J49" s="297"/>
      <c r="K49" s="19"/>
      <c r="L49" s="71"/>
      <c r="M49" s="19"/>
      <c r="N49" s="24" t="s">
        <v>56</v>
      </c>
      <c r="O49" s="150"/>
      <c r="P49" s="18"/>
      <c r="Q49" s="144">
        <f>R49+S49+T49+U49</f>
        <v>78</v>
      </c>
      <c r="R49" s="144"/>
      <c r="S49" s="145">
        <f t="shared" si="18"/>
        <v>6</v>
      </c>
      <c r="T49" s="169">
        <f t="shared" si="19"/>
        <v>2</v>
      </c>
      <c r="U49" s="34">
        <f t="shared" si="20"/>
        <v>70</v>
      </c>
      <c r="V49" s="34">
        <f t="shared" si="21"/>
        <v>42</v>
      </c>
      <c r="W49" s="34">
        <v>14</v>
      </c>
      <c r="X49" s="34">
        <v>14</v>
      </c>
      <c r="Y49" s="34"/>
      <c r="Z49" s="34">
        <f t="shared" si="22"/>
        <v>0</v>
      </c>
      <c r="AA49" s="185">
        <f t="shared" si="23"/>
        <v>6</v>
      </c>
      <c r="AB49" s="34">
        <f t="shared" si="24"/>
        <v>0</v>
      </c>
      <c r="AC49" s="33"/>
      <c r="AD49" s="34"/>
      <c r="AE49" s="34"/>
      <c r="AF49" s="34"/>
      <c r="AG49" s="143">
        <f t="shared" si="25"/>
        <v>0</v>
      </c>
      <c r="AH49" s="33"/>
      <c r="AI49" s="34"/>
      <c r="AJ49" s="34"/>
      <c r="AK49" s="36"/>
      <c r="AL49" s="34">
        <f t="shared" si="30"/>
        <v>0</v>
      </c>
      <c r="AM49" s="33"/>
      <c r="AN49" s="34"/>
      <c r="AO49" s="34"/>
      <c r="AP49" s="34"/>
      <c r="AQ49" s="34">
        <f t="shared" si="31"/>
        <v>72</v>
      </c>
      <c r="AR49" s="33">
        <v>6</v>
      </c>
      <c r="AS49" s="34">
        <v>70</v>
      </c>
      <c r="AT49" s="34"/>
      <c r="AU49" s="36">
        <v>2</v>
      </c>
      <c r="AV49" s="36">
        <f t="shared" si="27"/>
        <v>0</v>
      </c>
      <c r="AW49" s="160"/>
      <c r="AX49" s="143"/>
      <c r="AY49" s="34"/>
      <c r="AZ49" s="34"/>
      <c r="BA49" s="143">
        <f t="shared" si="28"/>
        <v>0</v>
      </c>
      <c r="BB49" s="33"/>
      <c r="BC49" s="34"/>
      <c r="BD49" s="34"/>
      <c r="BE49" s="34"/>
      <c r="BF49" s="21"/>
      <c r="BH49" s="68"/>
      <c r="BI49" s="21"/>
      <c r="BJ49" s="68"/>
      <c r="BK49" s="21"/>
      <c r="BL49" s="68"/>
      <c r="BM49" s="21"/>
      <c r="BN49" s="21"/>
      <c r="BO49" s="21"/>
      <c r="BP49" s="21"/>
      <c r="BQ49" s="21"/>
    </row>
    <row r="50" spans="1:1024" ht="11.25" customHeight="1" x14ac:dyDescent="0.2">
      <c r="A50" s="77" t="s">
        <v>78</v>
      </c>
      <c r="B50" s="297" t="s">
        <v>175</v>
      </c>
      <c r="C50" s="297"/>
      <c r="D50" s="297"/>
      <c r="E50" s="297"/>
      <c r="F50" s="297"/>
      <c r="G50" s="297"/>
      <c r="H50" s="297"/>
      <c r="I50" s="297"/>
      <c r="J50" s="297"/>
      <c r="K50" s="19"/>
      <c r="L50" s="19"/>
      <c r="M50" s="19" t="s">
        <v>56</v>
      </c>
      <c r="N50" s="24"/>
      <c r="O50" s="150"/>
      <c r="P50" s="18"/>
      <c r="Q50" s="144">
        <f>R50+S50+T50+U50</f>
        <v>90</v>
      </c>
      <c r="R50" s="144">
        <v>12</v>
      </c>
      <c r="S50" s="145">
        <f t="shared" si="18"/>
        <v>6</v>
      </c>
      <c r="T50" s="169">
        <f t="shared" si="19"/>
        <v>2</v>
      </c>
      <c r="U50" s="34">
        <f t="shared" si="20"/>
        <v>70</v>
      </c>
      <c r="V50" s="34">
        <f t="shared" si="21"/>
        <v>48</v>
      </c>
      <c r="W50" s="34"/>
      <c r="X50" s="34">
        <v>22</v>
      </c>
      <c r="Y50" s="34"/>
      <c r="Z50" s="34">
        <f t="shared" si="22"/>
        <v>0</v>
      </c>
      <c r="AA50" s="185">
        <f t="shared" si="23"/>
        <v>6</v>
      </c>
      <c r="AB50" s="34">
        <f t="shared" si="24"/>
        <v>0</v>
      </c>
      <c r="AC50" s="33"/>
      <c r="AD50" s="34"/>
      <c r="AE50" s="34"/>
      <c r="AF50" s="34"/>
      <c r="AG50" s="143">
        <f t="shared" si="25"/>
        <v>0</v>
      </c>
      <c r="AH50" s="33"/>
      <c r="AI50" s="34"/>
      <c r="AJ50" s="34"/>
      <c r="AK50" s="36"/>
      <c r="AL50" s="34">
        <f>AN50+AO50+AP50</f>
        <v>72</v>
      </c>
      <c r="AM50" s="33">
        <v>6</v>
      </c>
      <c r="AN50" s="34">
        <v>70</v>
      </c>
      <c r="AO50" s="34"/>
      <c r="AP50" s="34">
        <v>2</v>
      </c>
      <c r="AQ50" s="34">
        <f t="shared" si="31"/>
        <v>0</v>
      </c>
      <c r="AR50" s="33"/>
      <c r="AS50" s="34"/>
      <c r="AT50" s="34"/>
      <c r="AU50" s="36"/>
      <c r="AV50" s="36">
        <f t="shared" si="27"/>
        <v>0</v>
      </c>
      <c r="AW50" s="160"/>
      <c r="AX50" s="143"/>
      <c r="AY50" s="34"/>
      <c r="AZ50" s="34"/>
      <c r="BA50" s="143">
        <f t="shared" si="28"/>
        <v>0</v>
      </c>
      <c r="BB50" s="33"/>
      <c r="BC50" s="34"/>
      <c r="BD50" s="34"/>
      <c r="BE50" s="34"/>
      <c r="BH50" s="68"/>
      <c r="BJ50" s="68"/>
      <c r="BL50" s="68"/>
    </row>
    <row r="51" spans="1:1024" ht="11.25" customHeight="1" x14ac:dyDescent="0.2">
      <c r="A51" s="77" t="s">
        <v>79</v>
      </c>
      <c r="B51" s="297" t="s">
        <v>176</v>
      </c>
      <c r="C51" s="297"/>
      <c r="D51" s="297"/>
      <c r="E51" s="297"/>
      <c r="F51" s="297"/>
      <c r="G51" s="297"/>
      <c r="H51" s="297"/>
      <c r="I51" s="297"/>
      <c r="J51" s="297"/>
      <c r="K51" s="19"/>
      <c r="L51" s="19"/>
      <c r="M51" s="19" t="s">
        <v>58</v>
      </c>
      <c r="N51" s="24"/>
      <c r="O51" s="150"/>
      <c r="P51" s="18"/>
      <c r="Q51" s="144">
        <f t="shared" si="29"/>
        <v>36</v>
      </c>
      <c r="R51" s="144"/>
      <c r="S51" s="145">
        <f t="shared" si="18"/>
        <v>0</v>
      </c>
      <c r="T51" s="169">
        <f t="shared" si="19"/>
        <v>2</v>
      </c>
      <c r="U51" s="34">
        <f t="shared" si="20"/>
        <v>34</v>
      </c>
      <c r="V51" s="34">
        <f t="shared" si="21"/>
        <v>30</v>
      </c>
      <c r="W51" s="34"/>
      <c r="X51" s="34">
        <v>4</v>
      </c>
      <c r="Y51" s="34"/>
      <c r="Z51" s="34">
        <f t="shared" si="22"/>
        <v>0</v>
      </c>
      <c r="AA51" s="185">
        <f t="shared" si="23"/>
        <v>0</v>
      </c>
      <c r="AB51" s="34">
        <f t="shared" si="24"/>
        <v>0</v>
      </c>
      <c r="AC51" s="33"/>
      <c r="AD51" s="34"/>
      <c r="AE51" s="34"/>
      <c r="AF51" s="34"/>
      <c r="AG51" s="143">
        <f t="shared" si="25"/>
        <v>0</v>
      </c>
      <c r="AH51" s="33"/>
      <c r="AI51" s="34"/>
      <c r="AJ51" s="34"/>
      <c r="AK51" s="36"/>
      <c r="AL51" s="34">
        <f>AN51+AO51+AP51</f>
        <v>36</v>
      </c>
      <c r="AM51" s="33"/>
      <c r="AN51" s="34">
        <v>34</v>
      </c>
      <c r="AO51" s="34"/>
      <c r="AP51" s="34">
        <v>2</v>
      </c>
      <c r="AQ51" s="34">
        <f t="shared" si="31"/>
        <v>0</v>
      </c>
      <c r="AR51" s="33"/>
      <c r="AS51" s="34"/>
      <c r="AT51" s="34"/>
      <c r="AU51" s="36"/>
      <c r="AV51" s="36">
        <f t="shared" si="27"/>
        <v>0</v>
      </c>
      <c r="AW51" s="160"/>
      <c r="AX51" s="143"/>
      <c r="AY51" s="34"/>
      <c r="AZ51" s="34"/>
      <c r="BA51" s="143">
        <f t="shared" si="28"/>
        <v>0</v>
      </c>
      <c r="BB51" s="33"/>
      <c r="BC51" s="34"/>
      <c r="BD51" s="34"/>
      <c r="BE51" s="34"/>
      <c r="BF51" s="21"/>
      <c r="BH51" s="68"/>
      <c r="BI51" s="21"/>
      <c r="BJ51" s="68"/>
      <c r="BK51" s="21"/>
      <c r="BL51" s="68"/>
      <c r="BM51" s="21"/>
      <c r="BN51" s="21"/>
      <c r="BO51" s="21"/>
      <c r="BP51" s="21"/>
      <c r="BQ51" s="21"/>
    </row>
    <row r="52" spans="1:1024" ht="12" customHeight="1" x14ac:dyDescent="0.2">
      <c r="A52" s="77" t="s">
        <v>80</v>
      </c>
      <c r="B52" s="300" t="s">
        <v>177</v>
      </c>
      <c r="C52" s="300"/>
      <c r="D52" s="300"/>
      <c r="E52" s="300"/>
      <c r="F52" s="300"/>
      <c r="G52" s="300"/>
      <c r="H52" s="300"/>
      <c r="I52" s="300"/>
      <c r="J52" s="300"/>
      <c r="K52" s="19"/>
      <c r="L52" s="19"/>
      <c r="M52" s="19" t="s">
        <v>58</v>
      </c>
      <c r="N52" s="71"/>
      <c r="O52" s="149"/>
      <c r="P52" s="19"/>
      <c r="Q52" s="144">
        <f t="shared" si="29"/>
        <v>36</v>
      </c>
      <c r="R52" s="144"/>
      <c r="S52" s="145">
        <f t="shared" si="18"/>
        <v>0</v>
      </c>
      <c r="T52" s="169">
        <f t="shared" si="19"/>
        <v>2</v>
      </c>
      <c r="U52" s="34">
        <f t="shared" si="20"/>
        <v>34</v>
      </c>
      <c r="V52" s="34">
        <f t="shared" si="21"/>
        <v>18</v>
      </c>
      <c r="W52" s="34"/>
      <c r="X52" s="34">
        <v>16</v>
      </c>
      <c r="Y52" s="34"/>
      <c r="Z52" s="34">
        <f t="shared" si="22"/>
        <v>0</v>
      </c>
      <c r="AA52" s="185">
        <f t="shared" si="23"/>
        <v>0</v>
      </c>
      <c r="AB52" s="34">
        <f t="shared" si="24"/>
        <v>0</v>
      </c>
      <c r="AC52" s="33"/>
      <c r="AD52" s="34"/>
      <c r="AE52" s="34"/>
      <c r="AF52" s="34"/>
      <c r="AG52" s="143">
        <f t="shared" si="25"/>
        <v>0</v>
      </c>
      <c r="AH52" s="33"/>
      <c r="AI52" s="34"/>
      <c r="AJ52" s="34"/>
      <c r="AK52" s="36"/>
      <c r="AL52" s="34">
        <f>AN52+AO52+AP52</f>
        <v>36</v>
      </c>
      <c r="AM52" s="33"/>
      <c r="AN52" s="34">
        <v>34</v>
      </c>
      <c r="AO52" s="34"/>
      <c r="AP52" s="34">
        <v>2</v>
      </c>
      <c r="AQ52" s="34">
        <f t="shared" si="31"/>
        <v>0</v>
      </c>
      <c r="AR52" s="33"/>
      <c r="AS52" s="34"/>
      <c r="AT52" s="34"/>
      <c r="AU52" s="36"/>
      <c r="AV52" s="34">
        <f t="shared" si="27"/>
        <v>0</v>
      </c>
      <c r="AW52" s="153"/>
      <c r="AX52" s="34"/>
      <c r="AY52" s="34"/>
      <c r="AZ52" s="34"/>
      <c r="BA52" s="143">
        <f t="shared" si="28"/>
        <v>0</v>
      </c>
      <c r="BB52" s="33"/>
      <c r="BC52" s="34"/>
      <c r="BD52" s="34"/>
      <c r="BE52" s="34"/>
      <c r="BF52" s="21"/>
      <c r="BH52" s="68"/>
      <c r="BI52" s="21"/>
      <c r="BJ52" s="68"/>
      <c r="BK52" s="21"/>
      <c r="BL52" s="68"/>
      <c r="BM52" s="21"/>
      <c r="BN52" s="21"/>
      <c r="BO52" s="21"/>
      <c r="BP52" s="21"/>
      <c r="BQ52" s="21"/>
    </row>
    <row r="53" spans="1:1024" s="240" customFormat="1" ht="11.25" customHeight="1" x14ac:dyDescent="0.2">
      <c r="A53" s="228" t="s">
        <v>81</v>
      </c>
      <c r="B53" s="297" t="s">
        <v>186</v>
      </c>
      <c r="C53" s="297"/>
      <c r="D53" s="297"/>
      <c r="E53" s="297"/>
      <c r="F53" s="297"/>
      <c r="G53" s="297"/>
      <c r="H53" s="297"/>
      <c r="I53" s="297"/>
      <c r="J53" s="297"/>
      <c r="K53" s="229"/>
      <c r="L53" s="229"/>
      <c r="M53" s="229" t="s">
        <v>58</v>
      </c>
      <c r="N53" s="229"/>
      <c r="O53" s="229"/>
      <c r="P53" s="229"/>
      <c r="Q53" s="219">
        <f t="shared" si="29"/>
        <v>36</v>
      </c>
      <c r="R53" s="219"/>
      <c r="S53" s="230">
        <f t="shared" si="18"/>
        <v>0</v>
      </c>
      <c r="T53" s="231">
        <f t="shared" si="19"/>
        <v>2</v>
      </c>
      <c r="U53" s="232">
        <f t="shared" si="20"/>
        <v>34</v>
      </c>
      <c r="V53" s="232">
        <f t="shared" si="21"/>
        <v>20</v>
      </c>
      <c r="W53" s="232"/>
      <c r="X53" s="232">
        <v>14</v>
      </c>
      <c r="Y53" s="232"/>
      <c r="Z53" s="232">
        <f t="shared" si="22"/>
        <v>0</v>
      </c>
      <c r="AA53" s="233">
        <f t="shared" si="23"/>
        <v>0</v>
      </c>
      <c r="AB53" s="232">
        <f t="shared" si="24"/>
        <v>0</v>
      </c>
      <c r="AC53" s="234"/>
      <c r="AD53" s="232"/>
      <c r="AE53" s="232"/>
      <c r="AF53" s="232"/>
      <c r="AG53" s="235">
        <f t="shared" si="25"/>
        <v>0</v>
      </c>
      <c r="AH53" s="234"/>
      <c r="AI53" s="232"/>
      <c r="AJ53" s="232"/>
      <c r="AK53" s="236"/>
      <c r="AL53" s="232">
        <f>AN53+AO53+AP53</f>
        <v>36</v>
      </c>
      <c r="AM53" s="234"/>
      <c r="AN53" s="232">
        <v>34</v>
      </c>
      <c r="AO53" s="232"/>
      <c r="AP53" s="232">
        <v>2</v>
      </c>
      <c r="AQ53" s="232">
        <f t="shared" si="31"/>
        <v>0</v>
      </c>
      <c r="AR53" s="234"/>
      <c r="AS53" s="232"/>
      <c r="AT53" s="232"/>
      <c r="AU53" s="236"/>
      <c r="AV53" s="232">
        <f t="shared" si="27"/>
        <v>0</v>
      </c>
      <c r="AW53" s="234"/>
      <c r="AX53" s="232"/>
      <c r="AY53" s="232"/>
      <c r="AZ53" s="232"/>
      <c r="BA53" s="235">
        <f t="shared" si="28"/>
        <v>0</v>
      </c>
      <c r="BB53" s="234"/>
      <c r="BC53" s="232"/>
      <c r="BD53" s="232"/>
      <c r="BE53" s="232"/>
      <c r="BF53" s="237"/>
      <c r="BG53" s="238"/>
      <c r="BH53" s="239"/>
      <c r="BI53" s="237"/>
      <c r="BJ53" s="239"/>
      <c r="BK53" s="237"/>
      <c r="BL53" s="239"/>
      <c r="BM53" s="237"/>
      <c r="BN53" s="237"/>
      <c r="BO53" s="237"/>
      <c r="BP53" s="237"/>
      <c r="BQ53" s="237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8"/>
      <c r="FG53" s="238"/>
      <c r="FH53" s="238"/>
      <c r="FI53" s="238"/>
      <c r="FJ53" s="238"/>
      <c r="FK53" s="238"/>
      <c r="FL53" s="238"/>
      <c r="FM53" s="238"/>
      <c r="FN53" s="238"/>
      <c r="FO53" s="238"/>
      <c r="FP53" s="238"/>
      <c r="FQ53" s="238"/>
      <c r="FR53" s="238"/>
      <c r="FS53" s="238"/>
      <c r="FT53" s="238"/>
      <c r="FU53" s="238"/>
      <c r="FV53" s="238"/>
      <c r="FW53" s="238"/>
      <c r="FX53" s="238"/>
      <c r="FY53" s="238"/>
      <c r="FZ53" s="238"/>
      <c r="GA53" s="238"/>
      <c r="GB53" s="238"/>
      <c r="GC53" s="238"/>
      <c r="GD53" s="238"/>
      <c r="GE53" s="238"/>
      <c r="GF53" s="238"/>
      <c r="GG53" s="238"/>
      <c r="GH53" s="238"/>
      <c r="GI53" s="238"/>
      <c r="GJ53" s="238"/>
      <c r="GK53" s="238"/>
      <c r="GL53" s="238"/>
      <c r="GM53" s="238"/>
      <c r="GN53" s="238"/>
      <c r="GO53" s="238"/>
      <c r="GP53" s="238"/>
      <c r="GQ53" s="238"/>
      <c r="GR53" s="238"/>
      <c r="GS53" s="238"/>
      <c r="GT53" s="238"/>
      <c r="GU53" s="238"/>
      <c r="GV53" s="238"/>
      <c r="GW53" s="238"/>
      <c r="GX53" s="238"/>
      <c r="GY53" s="238"/>
      <c r="GZ53" s="238"/>
      <c r="HA53" s="238"/>
      <c r="HB53" s="238"/>
      <c r="HC53" s="238"/>
      <c r="HD53" s="238"/>
      <c r="HE53" s="238"/>
      <c r="HF53" s="238"/>
      <c r="HG53" s="238"/>
      <c r="HH53" s="238"/>
      <c r="HI53" s="238"/>
      <c r="HJ53" s="238"/>
      <c r="HK53" s="238"/>
      <c r="HL53" s="238"/>
      <c r="HM53" s="238"/>
      <c r="HN53" s="238"/>
      <c r="HO53" s="238"/>
      <c r="HP53" s="238"/>
      <c r="HQ53" s="238"/>
      <c r="HR53" s="238"/>
      <c r="HS53" s="238"/>
      <c r="HT53" s="238"/>
      <c r="HU53" s="238"/>
      <c r="HV53" s="238"/>
      <c r="HW53" s="238"/>
      <c r="HX53" s="238"/>
      <c r="HY53" s="238"/>
      <c r="HZ53" s="238"/>
      <c r="IA53" s="238"/>
      <c r="IB53" s="238"/>
      <c r="IC53" s="238"/>
      <c r="ID53" s="238"/>
      <c r="IE53" s="238"/>
      <c r="IF53" s="238"/>
      <c r="IG53" s="238"/>
      <c r="IH53" s="238"/>
      <c r="II53" s="238"/>
      <c r="IJ53" s="238"/>
      <c r="IK53" s="238"/>
      <c r="IL53" s="238"/>
      <c r="IM53" s="238"/>
      <c r="IN53" s="238"/>
      <c r="IO53" s="238"/>
      <c r="IP53" s="238"/>
      <c r="IQ53" s="238"/>
      <c r="IR53" s="238"/>
      <c r="IS53" s="238"/>
      <c r="IT53" s="238"/>
      <c r="IU53" s="238"/>
      <c r="IV53" s="238"/>
      <c r="IW53" s="238"/>
      <c r="IX53" s="238"/>
      <c r="IY53" s="238"/>
      <c r="IZ53" s="238"/>
      <c r="JA53" s="238"/>
      <c r="JB53" s="238"/>
      <c r="JC53" s="238"/>
      <c r="JD53" s="238"/>
      <c r="JE53" s="238"/>
      <c r="JF53" s="238"/>
      <c r="JG53" s="238"/>
      <c r="JH53" s="238"/>
      <c r="JI53" s="238"/>
      <c r="JJ53" s="238"/>
      <c r="JK53" s="238"/>
      <c r="JL53" s="238"/>
      <c r="JM53" s="238"/>
      <c r="JN53" s="238"/>
      <c r="JO53" s="238"/>
      <c r="JP53" s="238"/>
      <c r="JQ53" s="238"/>
      <c r="JR53" s="238"/>
      <c r="JS53" s="238"/>
      <c r="JT53" s="238"/>
      <c r="JU53" s="238"/>
      <c r="JV53" s="238"/>
      <c r="JW53" s="238"/>
      <c r="JX53" s="238"/>
      <c r="JY53" s="238"/>
      <c r="JZ53" s="238"/>
      <c r="KA53" s="238"/>
      <c r="KB53" s="238"/>
      <c r="KC53" s="238"/>
      <c r="KD53" s="238"/>
      <c r="KE53" s="238"/>
      <c r="KF53" s="238"/>
      <c r="KG53" s="238"/>
      <c r="KH53" s="238"/>
      <c r="KI53" s="238"/>
      <c r="KJ53" s="238"/>
      <c r="KK53" s="238"/>
      <c r="KL53" s="238"/>
      <c r="KM53" s="238"/>
      <c r="KN53" s="238"/>
      <c r="KO53" s="238"/>
      <c r="KP53" s="238"/>
      <c r="KQ53" s="238"/>
      <c r="KR53" s="238"/>
      <c r="KS53" s="238"/>
      <c r="KT53" s="238"/>
      <c r="KU53" s="238"/>
      <c r="KV53" s="238"/>
      <c r="KW53" s="238"/>
      <c r="KX53" s="238"/>
      <c r="KY53" s="238"/>
      <c r="KZ53" s="238"/>
      <c r="LA53" s="238"/>
      <c r="LB53" s="238"/>
      <c r="LC53" s="238"/>
      <c r="LD53" s="238"/>
      <c r="LE53" s="238"/>
      <c r="LF53" s="238"/>
      <c r="LG53" s="238"/>
      <c r="LH53" s="238"/>
      <c r="LI53" s="238"/>
      <c r="LJ53" s="238"/>
      <c r="LK53" s="238"/>
      <c r="LL53" s="238"/>
      <c r="LM53" s="238"/>
      <c r="LN53" s="238"/>
      <c r="LO53" s="238"/>
      <c r="LP53" s="238"/>
      <c r="LQ53" s="238"/>
      <c r="LR53" s="238"/>
      <c r="LS53" s="238"/>
      <c r="LT53" s="238"/>
      <c r="LU53" s="238"/>
      <c r="LV53" s="238"/>
      <c r="LW53" s="238"/>
      <c r="LX53" s="238"/>
      <c r="LY53" s="238"/>
      <c r="LZ53" s="238"/>
      <c r="MA53" s="238"/>
      <c r="MB53" s="238"/>
      <c r="MC53" s="238"/>
      <c r="MD53" s="238"/>
      <c r="ME53" s="238"/>
      <c r="MF53" s="238"/>
      <c r="MG53" s="238"/>
      <c r="MH53" s="238"/>
      <c r="MI53" s="238"/>
      <c r="MJ53" s="238"/>
      <c r="MK53" s="238"/>
      <c r="ML53" s="238"/>
      <c r="MM53" s="238"/>
      <c r="MN53" s="238"/>
      <c r="MO53" s="238"/>
      <c r="MP53" s="238"/>
      <c r="MQ53" s="238"/>
      <c r="MR53" s="238"/>
      <c r="MS53" s="238"/>
      <c r="MT53" s="238"/>
      <c r="MU53" s="238"/>
      <c r="MV53" s="238"/>
      <c r="MW53" s="238"/>
      <c r="MX53" s="238"/>
      <c r="MY53" s="238"/>
      <c r="MZ53" s="238"/>
      <c r="NA53" s="238"/>
      <c r="NB53" s="238"/>
      <c r="NC53" s="238"/>
      <c r="ND53" s="238"/>
      <c r="NE53" s="238"/>
      <c r="NF53" s="238"/>
      <c r="NG53" s="238"/>
      <c r="NH53" s="238"/>
      <c r="NI53" s="238"/>
      <c r="NJ53" s="238"/>
      <c r="NK53" s="238"/>
      <c r="NL53" s="238"/>
      <c r="NM53" s="238"/>
      <c r="NN53" s="238"/>
      <c r="NO53" s="238"/>
      <c r="NP53" s="238"/>
      <c r="NQ53" s="238"/>
      <c r="NR53" s="238"/>
      <c r="NS53" s="238"/>
      <c r="NT53" s="238"/>
      <c r="NU53" s="238"/>
      <c r="NV53" s="238"/>
      <c r="NW53" s="238"/>
      <c r="NX53" s="238"/>
      <c r="NY53" s="238"/>
      <c r="NZ53" s="238"/>
      <c r="OA53" s="238"/>
      <c r="OB53" s="238"/>
      <c r="OC53" s="238"/>
      <c r="OD53" s="238"/>
      <c r="OE53" s="238"/>
      <c r="OF53" s="238"/>
      <c r="OG53" s="238"/>
      <c r="OH53" s="238"/>
      <c r="OI53" s="238"/>
      <c r="OJ53" s="238"/>
      <c r="OK53" s="238"/>
      <c r="OL53" s="238"/>
      <c r="OM53" s="238"/>
      <c r="ON53" s="238"/>
      <c r="OO53" s="238"/>
      <c r="OP53" s="238"/>
      <c r="OQ53" s="238"/>
      <c r="OR53" s="238"/>
      <c r="OS53" s="238"/>
      <c r="OT53" s="238"/>
      <c r="OU53" s="238"/>
      <c r="OV53" s="238"/>
      <c r="OW53" s="238"/>
      <c r="OX53" s="238"/>
      <c r="OY53" s="238"/>
      <c r="OZ53" s="238"/>
      <c r="PA53" s="238"/>
      <c r="PB53" s="238"/>
      <c r="PC53" s="238"/>
      <c r="PD53" s="238"/>
      <c r="PE53" s="238"/>
      <c r="PF53" s="238"/>
      <c r="PG53" s="238"/>
      <c r="PH53" s="238"/>
      <c r="PI53" s="238"/>
      <c r="PJ53" s="238"/>
      <c r="PK53" s="238"/>
      <c r="PL53" s="238"/>
      <c r="PM53" s="238"/>
      <c r="PN53" s="238"/>
      <c r="PO53" s="238"/>
      <c r="PP53" s="238"/>
      <c r="PQ53" s="238"/>
      <c r="PR53" s="238"/>
      <c r="PS53" s="238"/>
      <c r="PT53" s="238"/>
      <c r="PU53" s="238"/>
      <c r="PV53" s="238"/>
      <c r="PW53" s="238"/>
      <c r="PX53" s="238"/>
      <c r="PY53" s="238"/>
      <c r="PZ53" s="238"/>
      <c r="QA53" s="238"/>
      <c r="QB53" s="238"/>
      <c r="QC53" s="238"/>
      <c r="QD53" s="238"/>
      <c r="QE53" s="238"/>
      <c r="QF53" s="238"/>
      <c r="QG53" s="238"/>
      <c r="QH53" s="238"/>
      <c r="QI53" s="238"/>
      <c r="QJ53" s="238"/>
      <c r="QK53" s="238"/>
      <c r="QL53" s="238"/>
      <c r="QM53" s="238"/>
      <c r="QN53" s="238"/>
      <c r="QO53" s="238"/>
      <c r="QP53" s="238"/>
      <c r="QQ53" s="238"/>
      <c r="QR53" s="238"/>
      <c r="QS53" s="238"/>
      <c r="QT53" s="238"/>
      <c r="QU53" s="238"/>
      <c r="QV53" s="238"/>
      <c r="QW53" s="238"/>
      <c r="QX53" s="238"/>
      <c r="QY53" s="238"/>
      <c r="QZ53" s="238"/>
      <c r="RA53" s="238"/>
      <c r="RB53" s="238"/>
      <c r="RC53" s="238"/>
      <c r="RD53" s="238"/>
      <c r="RE53" s="238"/>
      <c r="RF53" s="238"/>
      <c r="RG53" s="238"/>
      <c r="RH53" s="238"/>
      <c r="RI53" s="238"/>
      <c r="RJ53" s="238"/>
      <c r="RK53" s="238"/>
      <c r="RL53" s="238"/>
      <c r="RM53" s="238"/>
      <c r="RN53" s="238"/>
      <c r="RO53" s="238"/>
      <c r="RP53" s="238"/>
      <c r="RQ53" s="238"/>
      <c r="RR53" s="238"/>
      <c r="RS53" s="238"/>
      <c r="RT53" s="238"/>
      <c r="RU53" s="238"/>
      <c r="RV53" s="238"/>
      <c r="RW53" s="238"/>
      <c r="RX53" s="238"/>
      <c r="RY53" s="238"/>
      <c r="RZ53" s="238"/>
      <c r="SA53" s="238"/>
      <c r="SB53" s="238"/>
      <c r="SC53" s="238"/>
      <c r="SD53" s="238"/>
      <c r="SE53" s="238"/>
      <c r="SF53" s="238"/>
      <c r="SG53" s="238"/>
      <c r="SH53" s="238"/>
      <c r="SI53" s="238"/>
      <c r="SJ53" s="238"/>
      <c r="SK53" s="238"/>
      <c r="SL53" s="238"/>
      <c r="SM53" s="238"/>
      <c r="SN53" s="238"/>
      <c r="SO53" s="238"/>
      <c r="SP53" s="238"/>
      <c r="SQ53" s="238"/>
      <c r="SR53" s="238"/>
      <c r="SS53" s="238"/>
      <c r="ST53" s="238"/>
      <c r="SU53" s="238"/>
      <c r="SV53" s="238"/>
      <c r="SW53" s="238"/>
      <c r="SX53" s="238"/>
      <c r="SY53" s="238"/>
      <c r="SZ53" s="238"/>
      <c r="TA53" s="238"/>
      <c r="TB53" s="238"/>
      <c r="TC53" s="238"/>
      <c r="TD53" s="238"/>
      <c r="TE53" s="238"/>
      <c r="TF53" s="238"/>
      <c r="TG53" s="238"/>
      <c r="TH53" s="238"/>
      <c r="TI53" s="238"/>
      <c r="TJ53" s="238"/>
      <c r="TK53" s="238"/>
      <c r="TL53" s="238"/>
      <c r="TM53" s="238"/>
      <c r="TN53" s="238"/>
      <c r="TO53" s="238"/>
      <c r="TP53" s="238"/>
      <c r="TQ53" s="238"/>
      <c r="TR53" s="238"/>
      <c r="TS53" s="238"/>
      <c r="TT53" s="238"/>
      <c r="TU53" s="238"/>
      <c r="TV53" s="238"/>
      <c r="TW53" s="238"/>
      <c r="TX53" s="238"/>
      <c r="TY53" s="238"/>
      <c r="TZ53" s="238"/>
      <c r="UA53" s="238"/>
      <c r="UB53" s="238"/>
      <c r="UC53" s="238"/>
      <c r="UD53" s="238"/>
      <c r="UE53" s="238"/>
      <c r="UF53" s="238"/>
      <c r="UG53" s="238"/>
      <c r="UH53" s="238"/>
      <c r="UI53" s="238"/>
      <c r="UJ53" s="238"/>
      <c r="UK53" s="238"/>
      <c r="UL53" s="238"/>
      <c r="UM53" s="238"/>
      <c r="UN53" s="238"/>
      <c r="UO53" s="238"/>
      <c r="UP53" s="238"/>
      <c r="UQ53" s="238"/>
      <c r="UR53" s="238"/>
      <c r="US53" s="238"/>
      <c r="UT53" s="238"/>
      <c r="UU53" s="238"/>
      <c r="UV53" s="238"/>
      <c r="UW53" s="238"/>
      <c r="UX53" s="238"/>
      <c r="UY53" s="238"/>
      <c r="UZ53" s="238"/>
      <c r="VA53" s="238"/>
      <c r="VB53" s="238"/>
      <c r="VC53" s="238"/>
      <c r="VD53" s="238"/>
      <c r="VE53" s="238"/>
      <c r="VF53" s="238"/>
      <c r="VG53" s="238"/>
      <c r="VH53" s="238"/>
      <c r="VI53" s="238"/>
      <c r="VJ53" s="238"/>
      <c r="VK53" s="238"/>
      <c r="VL53" s="238"/>
      <c r="VM53" s="238"/>
      <c r="VN53" s="238"/>
      <c r="VO53" s="238"/>
      <c r="VP53" s="238"/>
      <c r="VQ53" s="238"/>
      <c r="VR53" s="238"/>
      <c r="VS53" s="238"/>
      <c r="VT53" s="238"/>
      <c r="VU53" s="238"/>
      <c r="VV53" s="238"/>
      <c r="VW53" s="238"/>
      <c r="VX53" s="238"/>
      <c r="VY53" s="238"/>
      <c r="VZ53" s="238"/>
      <c r="WA53" s="238"/>
      <c r="WB53" s="238"/>
      <c r="WC53" s="238"/>
      <c r="WD53" s="238"/>
      <c r="WE53" s="238"/>
      <c r="WF53" s="238"/>
      <c r="WG53" s="238"/>
      <c r="WH53" s="238"/>
      <c r="WI53" s="238"/>
      <c r="WJ53" s="238"/>
      <c r="WK53" s="238"/>
      <c r="WL53" s="238"/>
      <c r="WM53" s="238"/>
      <c r="WN53" s="238"/>
      <c r="WO53" s="238"/>
      <c r="WP53" s="238"/>
      <c r="WQ53" s="238"/>
      <c r="WR53" s="238"/>
      <c r="WS53" s="238"/>
      <c r="WT53" s="238"/>
      <c r="WU53" s="238"/>
      <c r="WV53" s="238"/>
      <c r="WW53" s="238"/>
      <c r="WX53" s="238"/>
      <c r="WY53" s="238"/>
      <c r="WZ53" s="238"/>
      <c r="XA53" s="238"/>
      <c r="XB53" s="238"/>
      <c r="XC53" s="238"/>
      <c r="XD53" s="238"/>
      <c r="XE53" s="238"/>
      <c r="XF53" s="238"/>
      <c r="XG53" s="238"/>
      <c r="XH53" s="238"/>
      <c r="XI53" s="238"/>
      <c r="XJ53" s="238"/>
      <c r="XK53" s="238"/>
      <c r="XL53" s="238"/>
      <c r="XM53" s="238"/>
      <c r="XN53" s="238"/>
      <c r="XO53" s="238"/>
      <c r="XP53" s="238"/>
      <c r="XQ53" s="238"/>
      <c r="XR53" s="238"/>
      <c r="XS53" s="238"/>
      <c r="XT53" s="238"/>
      <c r="XU53" s="238"/>
      <c r="XV53" s="238"/>
      <c r="XW53" s="238"/>
      <c r="XX53" s="238"/>
      <c r="XY53" s="238"/>
      <c r="XZ53" s="238"/>
      <c r="YA53" s="238"/>
      <c r="YB53" s="238"/>
      <c r="YC53" s="238"/>
      <c r="YD53" s="238"/>
      <c r="YE53" s="238"/>
      <c r="YF53" s="238"/>
      <c r="YG53" s="238"/>
      <c r="YH53" s="238"/>
      <c r="YI53" s="238"/>
      <c r="YJ53" s="238"/>
      <c r="YK53" s="238"/>
      <c r="YL53" s="238"/>
      <c r="YM53" s="238"/>
      <c r="YN53" s="238"/>
      <c r="YO53" s="238"/>
      <c r="YP53" s="238"/>
      <c r="YQ53" s="238"/>
      <c r="YR53" s="238"/>
      <c r="YS53" s="238"/>
      <c r="YT53" s="238"/>
      <c r="YU53" s="238"/>
      <c r="YV53" s="238"/>
      <c r="YW53" s="238"/>
      <c r="YX53" s="238"/>
      <c r="YY53" s="238"/>
      <c r="YZ53" s="238"/>
      <c r="ZA53" s="238"/>
      <c r="ZB53" s="238"/>
      <c r="ZC53" s="238"/>
      <c r="ZD53" s="238"/>
      <c r="ZE53" s="238"/>
      <c r="ZF53" s="238"/>
      <c r="ZG53" s="238"/>
      <c r="ZH53" s="238"/>
      <c r="ZI53" s="238"/>
      <c r="ZJ53" s="238"/>
      <c r="ZK53" s="238"/>
      <c r="ZL53" s="238"/>
      <c r="ZM53" s="238"/>
      <c r="ZN53" s="238"/>
      <c r="ZO53" s="238"/>
      <c r="ZP53" s="238"/>
      <c r="ZQ53" s="238"/>
      <c r="ZR53" s="238"/>
      <c r="ZS53" s="238"/>
      <c r="ZT53" s="238"/>
      <c r="ZU53" s="238"/>
      <c r="ZV53" s="238"/>
      <c r="ZW53" s="238"/>
      <c r="ZX53" s="238"/>
      <c r="ZY53" s="238"/>
      <c r="ZZ53" s="238"/>
      <c r="AAA53" s="238"/>
      <c r="AAB53" s="238"/>
      <c r="AAC53" s="238"/>
      <c r="AAD53" s="238"/>
      <c r="AAE53" s="238"/>
      <c r="AAF53" s="238"/>
      <c r="AAG53" s="238"/>
      <c r="AAH53" s="238"/>
      <c r="AAI53" s="238"/>
      <c r="AAJ53" s="238"/>
      <c r="AAK53" s="238"/>
      <c r="AAL53" s="238"/>
      <c r="AAM53" s="238"/>
      <c r="AAN53" s="238"/>
      <c r="AAO53" s="238"/>
      <c r="AAP53" s="238"/>
      <c r="AAQ53" s="238"/>
      <c r="AAR53" s="238"/>
      <c r="AAS53" s="238"/>
      <c r="AAT53" s="238"/>
      <c r="AAU53" s="238"/>
      <c r="AAV53" s="238"/>
      <c r="AAW53" s="238"/>
      <c r="AAX53" s="238"/>
      <c r="AAY53" s="238"/>
      <c r="AAZ53" s="238"/>
      <c r="ABA53" s="238"/>
      <c r="ABB53" s="238"/>
      <c r="ABC53" s="238"/>
      <c r="ABD53" s="238"/>
      <c r="ABE53" s="238"/>
      <c r="ABF53" s="238"/>
      <c r="ABG53" s="238"/>
      <c r="ABH53" s="238"/>
      <c r="ABI53" s="238"/>
      <c r="ABJ53" s="238"/>
      <c r="ABK53" s="238"/>
      <c r="ABL53" s="238"/>
      <c r="ABM53" s="238"/>
      <c r="ABN53" s="238"/>
      <c r="ABO53" s="238"/>
      <c r="ABP53" s="238"/>
      <c r="ABQ53" s="238"/>
      <c r="ABR53" s="238"/>
      <c r="ABS53" s="238"/>
      <c r="ABT53" s="238"/>
      <c r="ABU53" s="238"/>
      <c r="ABV53" s="238"/>
      <c r="ABW53" s="238"/>
      <c r="ABX53" s="238"/>
      <c r="ABY53" s="238"/>
      <c r="ABZ53" s="238"/>
      <c r="ACA53" s="238"/>
      <c r="ACB53" s="238"/>
      <c r="ACC53" s="238"/>
      <c r="ACD53" s="238"/>
      <c r="ACE53" s="238"/>
      <c r="ACF53" s="238"/>
      <c r="ACG53" s="238"/>
      <c r="ACH53" s="238"/>
      <c r="ACI53" s="238"/>
      <c r="ACJ53" s="238"/>
      <c r="ACK53" s="238"/>
      <c r="ACL53" s="238"/>
      <c r="ACM53" s="238"/>
      <c r="ACN53" s="238"/>
      <c r="ACO53" s="238"/>
      <c r="ACP53" s="238"/>
      <c r="ACQ53" s="238"/>
      <c r="ACR53" s="238"/>
      <c r="ACS53" s="238"/>
      <c r="ACT53" s="238"/>
      <c r="ACU53" s="238"/>
      <c r="ACV53" s="238"/>
      <c r="ACW53" s="238"/>
      <c r="ACX53" s="238"/>
      <c r="ACY53" s="238"/>
      <c r="ACZ53" s="238"/>
      <c r="ADA53" s="238"/>
      <c r="ADB53" s="238"/>
      <c r="ADC53" s="238"/>
      <c r="ADD53" s="238"/>
      <c r="ADE53" s="238"/>
      <c r="ADF53" s="238"/>
      <c r="ADG53" s="238"/>
      <c r="ADH53" s="238"/>
      <c r="ADI53" s="238"/>
      <c r="ADJ53" s="238"/>
      <c r="ADK53" s="238"/>
      <c r="ADL53" s="238"/>
      <c r="ADM53" s="238"/>
      <c r="ADN53" s="238"/>
      <c r="ADO53" s="238"/>
      <c r="ADP53" s="238"/>
      <c r="ADQ53" s="238"/>
      <c r="ADR53" s="238"/>
      <c r="ADS53" s="238"/>
      <c r="ADT53" s="238"/>
      <c r="ADU53" s="238"/>
      <c r="ADV53" s="238"/>
      <c r="ADW53" s="238"/>
      <c r="ADX53" s="238"/>
      <c r="ADY53" s="238"/>
      <c r="ADZ53" s="238"/>
      <c r="AEA53" s="238"/>
      <c r="AEB53" s="238"/>
      <c r="AEC53" s="238"/>
      <c r="AED53" s="238"/>
      <c r="AEE53" s="238"/>
      <c r="AEF53" s="238"/>
      <c r="AEG53" s="238"/>
      <c r="AEH53" s="238"/>
      <c r="AEI53" s="238"/>
      <c r="AEJ53" s="238"/>
      <c r="AEK53" s="238"/>
      <c r="AEL53" s="238"/>
      <c r="AEM53" s="238"/>
      <c r="AEN53" s="238"/>
      <c r="AEO53" s="238"/>
      <c r="AEP53" s="238"/>
      <c r="AEQ53" s="238"/>
      <c r="AER53" s="238"/>
      <c r="AES53" s="238"/>
      <c r="AET53" s="238"/>
      <c r="AEU53" s="238"/>
      <c r="AEV53" s="238"/>
      <c r="AEW53" s="238"/>
      <c r="AEX53" s="238"/>
      <c r="AEY53" s="238"/>
      <c r="AEZ53" s="238"/>
      <c r="AFA53" s="238"/>
      <c r="AFB53" s="238"/>
      <c r="AFC53" s="238"/>
      <c r="AFD53" s="238"/>
      <c r="AFE53" s="238"/>
      <c r="AFF53" s="238"/>
      <c r="AFG53" s="238"/>
      <c r="AFH53" s="238"/>
      <c r="AFI53" s="238"/>
      <c r="AFJ53" s="238"/>
      <c r="AFK53" s="238"/>
      <c r="AFL53" s="238"/>
      <c r="AFM53" s="238"/>
      <c r="AFN53" s="238"/>
      <c r="AFO53" s="238"/>
      <c r="AFP53" s="238"/>
      <c r="AFQ53" s="238"/>
      <c r="AFR53" s="238"/>
      <c r="AFS53" s="238"/>
      <c r="AFT53" s="238"/>
      <c r="AFU53" s="238"/>
      <c r="AFV53" s="238"/>
      <c r="AFW53" s="238"/>
      <c r="AFX53" s="238"/>
      <c r="AFY53" s="238"/>
      <c r="AFZ53" s="238"/>
      <c r="AGA53" s="238"/>
      <c r="AGB53" s="238"/>
      <c r="AGC53" s="238"/>
      <c r="AGD53" s="238"/>
      <c r="AGE53" s="238"/>
      <c r="AGF53" s="238"/>
      <c r="AGG53" s="238"/>
      <c r="AGH53" s="238"/>
      <c r="AGI53" s="238"/>
      <c r="AGJ53" s="238"/>
      <c r="AGK53" s="238"/>
      <c r="AGL53" s="238"/>
      <c r="AGM53" s="238"/>
      <c r="AGN53" s="238"/>
      <c r="AGO53" s="238"/>
      <c r="AGP53" s="238"/>
      <c r="AGQ53" s="238"/>
      <c r="AGR53" s="238"/>
      <c r="AGS53" s="238"/>
      <c r="AGT53" s="238"/>
      <c r="AGU53" s="238"/>
      <c r="AGV53" s="238"/>
      <c r="AGW53" s="238"/>
      <c r="AGX53" s="238"/>
      <c r="AGY53" s="238"/>
      <c r="AGZ53" s="238"/>
      <c r="AHA53" s="238"/>
      <c r="AHB53" s="238"/>
      <c r="AHC53" s="238"/>
      <c r="AHD53" s="238"/>
      <c r="AHE53" s="238"/>
      <c r="AHF53" s="238"/>
      <c r="AHG53" s="238"/>
      <c r="AHH53" s="238"/>
      <c r="AHI53" s="238"/>
      <c r="AHJ53" s="238"/>
      <c r="AHK53" s="238"/>
      <c r="AHL53" s="238"/>
      <c r="AHM53" s="238"/>
      <c r="AHN53" s="238"/>
      <c r="AHO53" s="238"/>
      <c r="AHP53" s="238"/>
      <c r="AHQ53" s="238"/>
      <c r="AHR53" s="238"/>
      <c r="AHS53" s="238"/>
      <c r="AHT53" s="238"/>
      <c r="AHU53" s="238"/>
      <c r="AHV53" s="238"/>
      <c r="AHW53" s="238"/>
      <c r="AHX53" s="238"/>
      <c r="AHY53" s="238"/>
      <c r="AHZ53" s="238"/>
      <c r="AIA53" s="238"/>
      <c r="AIB53" s="238"/>
      <c r="AIC53" s="238"/>
      <c r="AID53" s="238"/>
      <c r="AIE53" s="238"/>
      <c r="AIF53" s="238"/>
      <c r="AIG53" s="238"/>
      <c r="AIH53" s="238"/>
      <c r="AII53" s="238"/>
      <c r="AIJ53" s="238"/>
      <c r="AIK53" s="238"/>
      <c r="AIL53" s="238"/>
      <c r="AIM53" s="238"/>
      <c r="AIN53" s="238"/>
      <c r="AIO53" s="238"/>
      <c r="AIP53" s="238"/>
      <c r="AIQ53" s="238"/>
      <c r="AIR53" s="238"/>
      <c r="AIS53" s="238"/>
      <c r="AIT53" s="238"/>
      <c r="AIU53" s="238"/>
      <c r="AIV53" s="238"/>
      <c r="AIW53" s="238"/>
      <c r="AIX53" s="238"/>
      <c r="AIY53" s="238"/>
      <c r="AIZ53" s="238"/>
      <c r="AJA53" s="238"/>
      <c r="AJB53" s="238"/>
      <c r="AJC53" s="238"/>
      <c r="AJD53" s="238"/>
      <c r="AJE53" s="238"/>
      <c r="AJF53" s="238"/>
      <c r="AJG53" s="238"/>
      <c r="AJH53" s="238"/>
      <c r="AJI53" s="238"/>
      <c r="AJJ53" s="238"/>
      <c r="AJK53" s="238"/>
      <c r="AJL53" s="238"/>
      <c r="AJM53" s="238"/>
      <c r="AJN53" s="238"/>
      <c r="AJO53" s="238"/>
      <c r="AJP53" s="238"/>
      <c r="AJQ53" s="238"/>
      <c r="AJR53" s="238"/>
      <c r="AJS53" s="238"/>
      <c r="AJT53" s="238"/>
      <c r="AJU53" s="238"/>
      <c r="AJV53" s="238"/>
      <c r="AJW53" s="238"/>
      <c r="AJX53" s="238"/>
      <c r="AJY53" s="238"/>
      <c r="AJZ53" s="238"/>
      <c r="AKA53" s="238"/>
      <c r="AKB53" s="238"/>
      <c r="AKC53" s="238"/>
      <c r="AKD53" s="238"/>
      <c r="AKE53" s="238"/>
      <c r="AKF53" s="238"/>
      <c r="AKG53" s="238"/>
      <c r="AKH53" s="238"/>
      <c r="AKI53" s="238"/>
      <c r="AKJ53" s="238"/>
      <c r="AKK53" s="238"/>
      <c r="AKL53" s="238"/>
      <c r="AKM53" s="238"/>
      <c r="AKN53" s="238"/>
      <c r="AKO53" s="238"/>
      <c r="AKP53" s="238"/>
      <c r="AKQ53" s="238"/>
      <c r="AKR53" s="238"/>
      <c r="AKS53" s="238"/>
      <c r="AKT53" s="238"/>
      <c r="AKU53" s="238"/>
      <c r="AKV53" s="238"/>
      <c r="AKW53" s="238"/>
      <c r="AKX53" s="238"/>
      <c r="AKY53" s="238"/>
      <c r="AKZ53" s="238"/>
      <c r="ALA53" s="238"/>
      <c r="ALB53" s="238"/>
      <c r="ALC53" s="238"/>
      <c r="ALD53" s="238"/>
      <c r="ALE53" s="238"/>
      <c r="ALF53" s="238"/>
      <c r="ALG53" s="238"/>
      <c r="ALH53" s="238"/>
      <c r="ALI53" s="238"/>
      <c r="ALJ53" s="238"/>
      <c r="ALK53" s="238"/>
      <c r="ALL53" s="238"/>
      <c r="ALM53" s="238"/>
      <c r="ALN53" s="238"/>
      <c r="ALO53" s="238"/>
      <c r="ALP53" s="238"/>
      <c r="ALQ53" s="238"/>
      <c r="ALR53" s="238"/>
      <c r="ALS53" s="238"/>
      <c r="ALT53" s="238"/>
      <c r="ALU53" s="238"/>
      <c r="ALV53" s="238"/>
      <c r="ALW53" s="238"/>
      <c r="ALX53" s="238"/>
      <c r="ALY53" s="238"/>
      <c r="ALZ53" s="238"/>
      <c r="AMA53" s="238"/>
      <c r="AMB53" s="238"/>
      <c r="AMC53" s="238"/>
      <c r="AMD53" s="238"/>
      <c r="AME53" s="238"/>
      <c r="AMF53" s="238"/>
      <c r="AMG53" s="238"/>
      <c r="AMH53" s="238"/>
      <c r="AMI53" s="238"/>
      <c r="AMJ53" s="238"/>
    </row>
    <row r="54" spans="1:1024" s="21" customFormat="1" ht="11.25" customHeight="1" x14ac:dyDescent="0.2">
      <c r="A54" s="79" t="s">
        <v>83</v>
      </c>
      <c r="B54" s="290" t="s">
        <v>84</v>
      </c>
      <c r="C54" s="290"/>
      <c r="D54" s="290"/>
      <c r="E54" s="290"/>
      <c r="F54" s="290"/>
      <c r="G54" s="290"/>
      <c r="H54" s="290"/>
      <c r="I54" s="290"/>
      <c r="J54" s="290"/>
      <c r="K54" s="291"/>
      <c r="L54" s="291"/>
      <c r="M54" s="291"/>
      <c r="N54" s="291"/>
      <c r="O54" s="291"/>
      <c r="P54" s="291"/>
      <c r="Q54" s="187">
        <f>Q56+Q83</f>
        <v>1884</v>
      </c>
      <c r="R54" s="187">
        <f>R56+R83+T55</f>
        <v>24</v>
      </c>
      <c r="S54" s="188">
        <f t="shared" ref="S54:X54" si="32">S56+S83+T55</f>
        <v>72</v>
      </c>
      <c r="T54" s="188">
        <f t="shared" si="32"/>
        <v>22</v>
      </c>
      <c r="U54" s="188">
        <f t="shared" si="32"/>
        <v>866</v>
      </c>
      <c r="V54" s="188">
        <f t="shared" si="32"/>
        <v>412</v>
      </c>
      <c r="W54" s="188">
        <f t="shared" si="32"/>
        <v>0</v>
      </c>
      <c r="X54" s="188">
        <f t="shared" si="32"/>
        <v>414</v>
      </c>
      <c r="Y54" s="188">
        <f>Y56+Y83</f>
        <v>40</v>
      </c>
      <c r="Z54" s="188">
        <f t="shared" ref="Z54:BE54" si="33">Z56+Z83+AA55</f>
        <v>900</v>
      </c>
      <c r="AA54" s="188">
        <f t="shared" si="33"/>
        <v>0</v>
      </c>
      <c r="AB54" s="188">
        <f t="shared" si="33"/>
        <v>0</v>
      </c>
      <c r="AC54" s="188">
        <f t="shared" si="33"/>
        <v>0</v>
      </c>
      <c r="AD54" s="188">
        <f t="shared" si="33"/>
        <v>0</v>
      </c>
      <c r="AE54" s="188">
        <f t="shared" si="33"/>
        <v>0</v>
      </c>
      <c r="AF54" s="188">
        <f t="shared" si="33"/>
        <v>0</v>
      </c>
      <c r="AG54" s="187">
        <f t="shared" si="33"/>
        <v>0</v>
      </c>
      <c r="AH54" s="188">
        <f t="shared" si="33"/>
        <v>0</v>
      </c>
      <c r="AI54" s="188">
        <f t="shared" si="33"/>
        <v>0</v>
      </c>
      <c r="AJ54" s="188">
        <f t="shared" si="33"/>
        <v>0</v>
      </c>
      <c r="AK54" s="189">
        <f t="shared" si="33"/>
        <v>0</v>
      </c>
      <c r="AL54" s="188">
        <f t="shared" si="33"/>
        <v>158</v>
      </c>
      <c r="AM54" s="188">
        <f t="shared" si="33"/>
        <v>0</v>
      </c>
      <c r="AN54" s="188">
        <f t="shared" si="33"/>
        <v>154</v>
      </c>
      <c r="AO54" s="188">
        <f t="shared" si="33"/>
        <v>0</v>
      </c>
      <c r="AP54" s="188">
        <f t="shared" si="33"/>
        <v>4</v>
      </c>
      <c r="AQ54" s="187">
        <f t="shared" si="33"/>
        <v>564</v>
      </c>
      <c r="AR54" s="188">
        <f t="shared" si="33"/>
        <v>24</v>
      </c>
      <c r="AS54" s="188">
        <f t="shared" si="33"/>
        <v>270</v>
      </c>
      <c r="AT54" s="188">
        <f t="shared" si="33"/>
        <v>288</v>
      </c>
      <c r="AU54" s="188">
        <f t="shared" si="33"/>
        <v>6</v>
      </c>
      <c r="AV54" s="188">
        <f t="shared" si="33"/>
        <v>496</v>
      </c>
      <c r="AW54" s="188">
        <f t="shared" si="33"/>
        <v>18</v>
      </c>
      <c r="AX54" s="188">
        <f t="shared" si="33"/>
        <v>274</v>
      </c>
      <c r="AY54" s="188">
        <f t="shared" si="33"/>
        <v>216</v>
      </c>
      <c r="AZ54" s="189">
        <f t="shared" si="33"/>
        <v>6</v>
      </c>
      <c r="BA54" s="188">
        <f t="shared" si="33"/>
        <v>570</v>
      </c>
      <c r="BB54" s="188">
        <f t="shared" si="33"/>
        <v>30</v>
      </c>
      <c r="BC54" s="188">
        <f t="shared" si="33"/>
        <v>168</v>
      </c>
      <c r="BD54" s="188">
        <f t="shared" si="33"/>
        <v>396</v>
      </c>
      <c r="BE54" s="188">
        <f t="shared" si="33"/>
        <v>6</v>
      </c>
      <c r="BF54" s="14"/>
      <c r="BG54" s="14"/>
      <c r="BH54" s="68"/>
      <c r="BI54" s="14"/>
      <c r="BJ54" s="68"/>
      <c r="BK54" s="14"/>
      <c r="BL54" s="68"/>
      <c r="BM54" s="14"/>
      <c r="BN54" s="14"/>
      <c r="BO54" s="14"/>
      <c r="BP54" s="14"/>
      <c r="BQ54" s="14"/>
    </row>
    <row r="55" spans="1:1024" s="70" customFormat="1" ht="12" customHeight="1" x14ac:dyDescent="0.2">
      <c r="A55" s="80"/>
      <c r="B55" s="292" t="s">
        <v>18</v>
      </c>
      <c r="C55" s="292"/>
      <c r="D55" s="292"/>
      <c r="E55" s="292"/>
      <c r="F55" s="292"/>
      <c r="G55" s="292"/>
      <c r="H55" s="292"/>
      <c r="I55" s="292"/>
      <c r="J55" s="292"/>
      <c r="K55" s="81"/>
      <c r="L55" s="81"/>
      <c r="M55" s="81"/>
      <c r="N55" s="81"/>
      <c r="O55" s="81"/>
      <c r="P55" s="81"/>
      <c r="Q55" s="82"/>
      <c r="R55" s="82"/>
      <c r="S55" s="83">
        <f>S57+S63+S68+S73+S78</f>
        <v>72</v>
      </c>
      <c r="T55" s="83"/>
      <c r="U55" s="84"/>
      <c r="V55" s="84"/>
      <c r="W55" s="84"/>
      <c r="X55" s="84"/>
      <c r="Y55" s="84"/>
      <c r="Z55" s="84"/>
      <c r="AA55" s="85"/>
      <c r="AB55" s="84"/>
      <c r="AC55" s="85"/>
      <c r="AD55" s="84"/>
      <c r="AE55" s="84"/>
      <c r="AF55" s="84"/>
      <c r="AG55" s="82"/>
      <c r="AH55" s="85"/>
      <c r="AI55" s="84"/>
      <c r="AJ55" s="84"/>
      <c r="AK55" s="86"/>
      <c r="AL55" s="84"/>
      <c r="AM55" s="85"/>
      <c r="AN55" s="84"/>
      <c r="AO55" s="84"/>
      <c r="AP55" s="84"/>
      <c r="AQ55" s="82"/>
      <c r="AR55" s="85"/>
      <c r="AS55" s="84"/>
      <c r="AT55" s="84"/>
      <c r="AU55" s="84"/>
      <c r="AV55" s="84"/>
      <c r="AW55" s="85"/>
      <c r="AX55" s="84"/>
      <c r="AY55" s="84"/>
      <c r="AZ55" s="86"/>
      <c r="BA55" s="84"/>
      <c r="BB55" s="85"/>
      <c r="BC55" s="84"/>
      <c r="BD55" s="84"/>
      <c r="BE55" s="84"/>
      <c r="BG55" s="14"/>
      <c r="BH55" s="68"/>
      <c r="BJ55" s="68"/>
      <c r="BL55" s="68"/>
    </row>
    <row r="56" spans="1:1024" s="21" customFormat="1" ht="11.25" customHeight="1" x14ac:dyDescent="0.2">
      <c r="A56" s="67" t="s">
        <v>85</v>
      </c>
      <c r="B56" s="293" t="s">
        <v>86</v>
      </c>
      <c r="C56" s="293"/>
      <c r="D56" s="293"/>
      <c r="E56" s="293"/>
      <c r="F56" s="293"/>
      <c r="G56" s="293"/>
      <c r="H56" s="293"/>
      <c r="I56" s="293"/>
      <c r="J56" s="293"/>
      <c r="K56" s="294"/>
      <c r="L56" s="294"/>
      <c r="M56" s="294"/>
      <c r="N56" s="294"/>
      <c r="O56" s="294"/>
      <c r="P56" s="294"/>
      <c r="Q56" s="181">
        <f t="shared" ref="Q56:BE56" si="34">Q57+Q63+Q68+Q73+Q78</f>
        <v>1740</v>
      </c>
      <c r="R56" s="181">
        <f t="shared" si="34"/>
        <v>24</v>
      </c>
      <c r="S56" s="182">
        <f t="shared" si="34"/>
        <v>72</v>
      </c>
      <c r="T56" s="182">
        <f t="shared" si="34"/>
        <v>22</v>
      </c>
      <c r="U56" s="182">
        <f t="shared" si="34"/>
        <v>866</v>
      </c>
      <c r="V56" s="182">
        <f t="shared" si="34"/>
        <v>412</v>
      </c>
      <c r="W56" s="182">
        <f t="shared" si="34"/>
        <v>0</v>
      </c>
      <c r="X56" s="182">
        <f t="shared" si="34"/>
        <v>414</v>
      </c>
      <c r="Y56" s="182">
        <f t="shared" si="34"/>
        <v>40</v>
      </c>
      <c r="Z56" s="182">
        <f t="shared" si="34"/>
        <v>756</v>
      </c>
      <c r="AA56" s="183">
        <f t="shared" si="34"/>
        <v>0</v>
      </c>
      <c r="AB56" s="182">
        <f t="shared" si="34"/>
        <v>0</v>
      </c>
      <c r="AC56" s="182">
        <f t="shared" si="34"/>
        <v>0</v>
      </c>
      <c r="AD56" s="182">
        <f t="shared" si="34"/>
        <v>0</v>
      </c>
      <c r="AE56" s="182">
        <f t="shared" si="34"/>
        <v>0</v>
      </c>
      <c r="AF56" s="182">
        <f t="shared" si="34"/>
        <v>0</v>
      </c>
      <c r="AG56" s="181">
        <f t="shared" si="34"/>
        <v>0</v>
      </c>
      <c r="AH56" s="182">
        <f t="shared" si="34"/>
        <v>0</v>
      </c>
      <c r="AI56" s="182">
        <f t="shared" si="34"/>
        <v>0</v>
      </c>
      <c r="AJ56" s="182">
        <f t="shared" si="34"/>
        <v>0</v>
      </c>
      <c r="AK56" s="183">
        <f t="shared" si="34"/>
        <v>0</v>
      </c>
      <c r="AL56" s="182">
        <f t="shared" si="34"/>
        <v>158</v>
      </c>
      <c r="AM56" s="182">
        <f t="shared" si="34"/>
        <v>0</v>
      </c>
      <c r="AN56" s="182">
        <f t="shared" si="34"/>
        <v>154</v>
      </c>
      <c r="AO56" s="182">
        <f t="shared" si="34"/>
        <v>0</v>
      </c>
      <c r="AP56" s="182">
        <f t="shared" si="34"/>
        <v>4</v>
      </c>
      <c r="AQ56" s="181">
        <f t="shared" si="34"/>
        <v>564</v>
      </c>
      <c r="AR56" s="182">
        <f t="shared" si="34"/>
        <v>24</v>
      </c>
      <c r="AS56" s="182">
        <f t="shared" si="34"/>
        <v>270</v>
      </c>
      <c r="AT56" s="182">
        <f t="shared" si="34"/>
        <v>288</v>
      </c>
      <c r="AU56" s="183">
        <f t="shared" si="34"/>
        <v>6</v>
      </c>
      <c r="AV56" s="182">
        <f t="shared" si="34"/>
        <v>496</v>
      </c>
      <c r="AW56" s="182">
        <f t="shared" si="34"/>
        <v>18</v>
      </c>
      <c r="AX56" s="182">
        <f t="shared" si="34"/>
        <v>274</v>
      </c>
      <c r="AY56" s="182">
        <f t="shared" si="34"/>
        <v>216</v>
      </c>
      <c r="AZ56" s="182">
        <f t="shared" si="34"/>
        <v>6</v>
      </c>
      <c r="BA56" s="181">
        <f t="shared" si="34"/>
        <v>426</v>
      </c>
      <c r="BB56" s="182">
        <f t="shared" si="34"/>
        <v>30</v>
      </c>
      <c r="BC56" s="182">
        <f t="shared" si="34"/>
        <v>168</v>
      </c>
      <c r="BD56" s="182">
        <f t="shared" si="34"/>
        <v>252</v>
      </c>
      <c r="BE56" s="182">
        <f t="shared" si="34"/>
        <v>6</v>
      </c>
      <c r="BF56" s="14"/>
      <c r="BG56" s="14"/>
      <c r="BH56" s="68"/>
      <c r="BI56" s="14"/>
      <c r="BJ56" s="68"/>
      <c r="BK56" s="14"/>
      <c r="BL56" s="68"/>
      <c r="BM56" s="14"/>
      <c r="BN56" s="14"/>
      <c r="BO56" s="14"/>
      <c r="BP56" s="14"/>
      <c r="BQ56" s="14"/>
    </row>
    <row r="57" spans="1:1024" s="21" customFormat="1" ht="21" customHeight="1" x14ac:dyDescent="0.2">
      <c r="A57" s="87" t="s">
        <v>87</v>
      </c>
      <c r="B57" s="285" t="s">
        <v>178</v>
      </c>
      <c r="C57" s="285"/>
      <c r="D57" s="285"/>
      <c r="E57" s="285"/>
      <c r="F57" s="285"/>
      <c r="G57" s="285"/>
      <c r="H57" s="285"/>
      <c r="I57" s="285"/>
      <c r="J57" s="285"/>
      <c r="K57" s="274" t="s">
        <v>56</v>
      </c>
      <c r="L57" s="274"/>
      <c r="M57" s="274"/>
      <c r="N57" s="274"/>
      <c r="O57" s="274"/>
      <c r="P57" s="274"/>
      <c r="Q57" s="88">
        <f>SUM(Q58:Q62)+S58</f>
        <v>422</v>
      </c>
      <c r="R57" s="88">
        <f t="shared" ref="R57:BE57" si="35">SUM(R58:R62)</f>
        <v>0</v>
      </c>
      <c r="S57" s="89">
        <f t="shared" si="35"/>
        <v>12</v>
      </c>
      <c r="T57" s="89">
        <f t="shared" si="35"/>
        <v>4</v>
      </c>
      <c r="U57" s="89">
        <f t="shared" si="35"/>
        <v>190</v>
      </c>
      <c r="V57" s="89">
        <f t="shared" si="35"/>
        <v>90</v>
      </c>
      <c r="W57" s="89">
        <f t="shared" si="35"/>
        <v>0</v>
      </c>
      <c r="X57" s="89">
        <f t="shared" si="35"/>
        <v>80</v>
      </c>
      <c r="Y57" s="89">
        <f t="shared" si="35"/>
        <v>20</v>
      </c>
      <c r="Z57" s="89">
        <f t="shared" si="35"/>
        <v>216</v>
      </c>
      <c r="AA57" s="90">
        <f t="shared" si="35"/>
        <v>0</v>
      </c>
      <c r="AB57" s="89">
        <f t="shared" si="35"/>
        <v>0</v>
      </c>
      <c r="AC57" s="89">
        <f t="shared" si="35"/>
        <v>0</v>
      </c>
      <c r="AD57" s="89">
        <f t="shared" si="35"/>
        <v>0</v>
      </c>
      <c r="AE57" s="89">
        <f t="shared" si="35"/>
        <v>0</v>
      </c>
      <c r="AF57" s="89">
        <f t="shared" si="35"/>
        <v>0</v>
      </c>
      <c r="AG57" s="88">
        <f t="shared" si="35"/>
        <v>0</v>
      </c>
      <c r="AH57" s="89">
        <f t="shared" si="35"/>
        <v>0</v>
      </c>
      <c r="AI57" s="89">
        <f t="shared" si="35"/>
        <v>0</v>
      </c>
      <c r="AJ57" s="89">
        <f t="shared" si="35"/>
        <v>0</v>
      </c>
      <c r="AK57" s="90">
        <f t="shared" si="35"/>
        <v>0</v>
      </c>
      <c r="AL57" s="89">
        <f t="shared" si="35"/>
        <v>92</v>
      </c>
      <c r="AM57" s="89">
        <f t="shared" si="35"/>
        <v>0</v>
      </c>
      <c r="AN57" s="89">
        <f t="shared" si="35"/>
        <v>90</v>
      </c>
      <c r="AO57" s="89">
        <f t="shared" si="35"/>
        <v>0</v>
      </c>
      <c r="AP57" s="89">
        <f t="shared" si="35"/>
        <v>2</v>
      </c>
      <c r="AQ57" s="88">
        <f t="shared" si="35"/>
        <v>318</v>
      </c>
      <c r="AR57" s="89">
        <f t="shared" si="35"/>
        <v>12</v>
      </c>
      <c r="AS57" s="89">
        <f t="shared" si="35"/>
        <v>100</v>
      </c>
      <c r="AT57" s="89">
        <f t="shared" si="35"/>
        <v>216</v>
      </c>
      <c r="AU57" s="90">
        <f t="shared" si="35"/>
        <v>2</v>
      </c>
      <c r="AV57" s="89">
        <f t="shared" si="35"/>
        <v>0</v>
      </c>
      <c r="AW57" s="89">
        <f t="shared" si="35"/>
        <v>0</v>
      </c>
      <c r="AX57" s="89">
        <f t="shared" si="35"/>
        <v>0</v>
      </c>
      <c r="AY57" s="89">
        <f t="shared" si="35"/>
        <v>0</v>
      </c>
      <c r="AZ57" s="89">
        <f t="shared" si="35"/>
        <v>0</v>
      </c>
      <c r="BA57" s="88">
        <f t="shared" si="35"/>
        <v>0</v>
      </c>
      <c r="BB57" s="89">
        <f t="shared" si="35"/>
        <v>0</v>
      </c>
      <c r="BC57" s="89">
        <f t="shared" si="35"/>
        <v>0</v>
      </c>
      <c r="BD57" s="89">
        <f t="shared" si="35"/>
        <v>0</v>
      </c>
      <c r="BE57" s="89">
        <f t="shared" si="35"/>
        <v>0</v>
      </c>
      <c r="BF57" s="14"/>
      <c r="BG57" s="14"/>
      <c r="BH57" s="68"/>
      <c r="BI57" s="14"/>
      <c r="BJ57" s="68"/>
      <c r="BK57" s="14"/>
      <c r="BL57" s="68"/>
      <c r="BM57" s="14"/>
      <c r="BN57" s="14"/>
      <c r="BO57" s="14"/>
      <c r="BP57" s="14"/>
      <c r="BQ57" s="14"/>
    </row>
    <row r="58" spans="1:1024" s="21" customFormat="1" ht="11.25" customHeight="1" x14ac:dyDescent="0.2">
      <c r="A58" s="87"/>
      <c r="B58" s="286" t="s">
        <v>88</v>
      </c>
      <c r="C58" s="286"/>
      <c r="D58" s="286"/>
      <c r="E58" s="286"/>
      <c r="F58" s="286"/>
      <c r="G58" s="286"/>
      <c r="H58" s="286"/>
      <c r="I58" s="286"/>
      <c r="J58" s="286"/>
      <c r="K58" s="91"/>
      <c r="L58" s="91"/>
      <c r="M58" s="91"/>
      <c r="N58" s="91" t="s">
        <v>56</v>
      </c>
      <c r="O58" s="91"/>
      <c r="P58" s="91"/>
      <c r="Q58" s="144"/>
      <c r="R58" s="144"/>
      <c r="S58" s="145">
        <v>6</v>
      </c>
      <c r="T58" s="89"/>
      <c r="U58" s="190"/>
      <c r="V58" s="190"/>
      <c r="W58" s="190"/>
      <c r="X58" s="190"/>
      <c r="Y58" s="190"/>
      <c r="Z58" s="190"/>
      <c r="AA58" s="191"/>
      <c r="AB58" s="190"/>
      <c r="AC58" s="192"/>
      <c r="AD58" s="190"/>
      <c r="AE58" s="190"/>
      <c r="AF58" s="190"/>
      <c r="AG58" s="193"/>
      <c r="AH58" s="192"/>
      <c r="AI58" s="190"/>
      <c r="AJ58" s="190"/>
      <c r="AK58" s="194"/>
      <c r="AL58" s="190"/>
      <c r="AM58" s="192"/>
      <c r="AN58" s="190"/>
      <c r="AO58" s="190"/>
      <c r="AP58" s="190"/>
      <c r="AQ58" s="195"/>
      <c r="AR58" s="192">
        <v>6</v>
      </c>
      <c r="AS58" s="190"/>
      <c r="AT58" s="190"/>
      <c r="AU58" s="194"/>
      <c r="AV58" s="192"/>
      <c r="AW58" s="192"/>
      <c r="AX58" s="190"/>
      <c r="AY58" s="190"/>
      <c r="AZ58" s="190"/>
      <c r="BA58" s="195"/>
      <c r="BB58" s="192"/>
      <c r="BC58" s="190"/>
      <c r="BD58" s="190"/>
      <c r="BE58" s="190"/>
      <c r="BG58" s="14"/>
      <c r="BH58" s="68"/>
      <c r="BJ58" s="68"/>
      <c r="BL58" s="68"/>
    </row>
    <row r="59" spans="1:1024" ht="13.5" customHeight="1" x14ac:dyDescent="0.2">
      <c r="A59" s="59" t="s">
        <v>89</v>
      </c>
      <c r="B59" s="277" t="s">
        <v>188</v>
      </c>
      <c r="C59" s="277"/>
      <c r="D59" s="277"/>
      <c r="E59" s="277"/>
      <c r="F59" s="277"/>
      <c r="G59" s="277"/>
      <c r="H59" s="277"/>
      <c r="I59" s="277"/>
      <c r="J59" s="277"/>
      <c r="K59" s="19"/>
      <c r="L59" s="19"/>
      <c r="M59" s="19"/>
      <c r="N59" s="19" t="s">
        <v>56</v>
      </c>
      <c r="O59" s="19"/>
      <c r="P59" s="19"/>
      <c r="Q59" s="144">
        <f>R59+T59+U59+S59</f>
        <v>108</v>
      </c>
      <c r="R59" s="144"/>
      <c r="S59" s="145">
        <f>AC59+AH59+AM59+AR59+AW59+BB59</f>
        <v>6</v>
      </c>
      <c r="T59" s="169">
        <f t="shared" ref="T59:T60" si="36">AF59+AK59+AP59+AU59+AZ59+BE59</f>
        <v>2</v>
      </c>
      <c r="U59" s="34">
        <f>AD59+AI59+AN59+AS59+AX59+BC59</f>
        <v>100</v>
      </c>
      <c r="V59" s="34">
        <f>U59-W59-Y59-X59</f>
        <v>46</v>
      </c>
      <c r="W59" s="34"/>
      <c r="X59" s="34">
        <v>34</v>
      </c>
      <c r="Y59" s="34">
        <v>20</v>
      </c>
      <c r="Z59" s="34">
        <f>AE59+AJ59+AO59+AT59+AY59+BD59</f>
        <v>0</v>
      </c>
      <c r="AA59" s="196"/>
      <c r="AB59" s="34">
        <f>AD59+AE59+AF59</f>
        <v>0</v>
      </c>
      <c r="AC59" s="33"/>
      <c r="AD59" s="34"/>
      <c r="AE59" s="34"/>
      <c r="AF59" s="34"/>
      <c r="AG59" s="143">
        <f>AI59+AJ59+AK59</f>
        <v>0</v>
      </c>
      <c r="AH59" s="33"/>
      <c r="AI59" s="34"/>
      <c r="AJ59" s="34"/>
      <c r="AK59" s="36"/>
      <c r="AL59" s="34">
        <f>AN59+AO59+AP59</f>
        <v>0</v>
      </c>
      <c r="AM59" s="33"/>
      <c r="AN59" s="34"/>
      <c r="AO59" s="34"/>
      <c r="AP59" s="34"/>
      <c r="AQ59" s="143">
        <f>AS59+AT59+AU59</f>
        <v>102</v>
      </c>
      <c r="AR59" s="33">
        <v>6</v>
      </c>
      <c r="AS59" s="34">
        <v>100</v>
      </c>
      <c r="AT59" s="34"/>
      <c r="AU59" s="36">
        <v>2</v>
      </c>
      <c r="AV59" s="34">
        <f>AX59+AY59+AZ59</f>
        <v>0</v>
      </c>
      <c r="AW59" s="33"/>
      <c r="AX59" s="34"/>
      <c r="AY59" s="34"/>
      <c r="AZ59" s="34"/>
      <c r="BA59" s="143">
        <f>BC59+BD59+BE59</f>
        <v>0</v>
      </c>
      <c r="BB59" s="33"/>
      <c r="BC59" s="34"/>
      <c r="BD59" s="34"/>
      <c r="BE59" s="34"/>
      <c r="BH59" s="68"/>
      <c r="BJ59" s="68"/>
      <c r="BL59" s="68"/>
    </row>
    <row r="60" spans="1:1024" ht="12.75" customHeight="1" x14ac:dyDescent="0.2">
      <c r="A60" s="59" t="s">
        <v>187</v>
      </c>
      <c r="B60" s="277" t="s">
        <v>211</v>
      </c>
      <c r="C60" s="277"/>
      <c r="D60" s="277"/>
      <c r="E60" s="277"/>
      <c r="F60" s="277"/>
      <c r="G60" s="277"/>
      <c r="H60" s="277"/>
      <c r="I60" s="277"/>
      <c r="J60" s="277"/>
      <c r="K60" s="19"/>
      <c r="L60" s="19"/>
      <c r="M60" s="19" t="s">
        <v>58</v>
      </c>
      <c r="N60" s="19"/>
      <c r="O60" s="155"/>
      <c r="P60" s="19"/>
      <c r="Q60" s="144">
        <f>T60+U60+S60</f>
        <v>92</v>
      </c>
      <c r="R60" s="144"/>
      <c r="S60" s="145">
        <f>AC60+AH60+AM60+AR60+AW60+BB60</f>
        <v>0</v>
      </c>
      <c r="T60" s="169">
        <f t="shared" si="36"/>
        <v>2</v>
      </c>
      <c r="U60" s="34">
        <f>AD60+AI60+AN60+AS60+AX60+BC60</f>
        <v>90</v>
      </c>
      <c r="V60" s="34">
        <f>U60-W60-Y60-X60</f>
        <v>44</v>
      </c>
      <c r="W60" s="34"/>
      <c r="X60" s="34">
        <v>46</v>
      </c>
      <c r="Y60" s="34"/>
      <c r="Z60" s="34">
        <f>AE60+AJ60+AO60+AT60+AY60+BD60</f>
        <v>0</v>
      </c>
      <c r="AA60" s="204"/>
      <c r="AB60" s="34">
        <f>AD60+AE60+AF60</f>
        <v>0</v>
      </c>
      <c r="AC60" s="33"/>
      <c r="AD60" s="34"/>
      <c r="AE60" s="34"/>
      <c r="AF60" s="34"/>
      <c r="AG60" s="143">
        <f>AI60+AJ60+AK60</f>
        <v>0</v>
      </c>
      <c r="AH60" s="33"/>
      <c r="AI60" s="34"/>
      <c r="AJ60" s="34"/>
      <c r="AK60" s="36"/>
      <c r="AL60" s="34">
        <f>AN60+AO60+AP60</f>
        <v>92</v>
      </c>
      <c r="AM60" s="33"/>
      <c r="AN60" s="34">
        <v>90</v>
      </c>
      <c r="AO60" s="34"/>
      <c r="AP60" s="34">
        <v>2</v>
      </c>
      <c r="AQ60" s="143">
        <f>AS60+AT60+AU60</f>
        <v>0</v>
      </c>
      <c r="AR60" s="33"/>
      <c r="AS60" s="34"/>
      <c r="AT60" s="34"/>
      <c r="AU60" s="34"/>
      <c r="AV60" s="34">
        <f>AX60+AY60+AZ60</f>
        <v>0</v>
      </c>
      <c r="AW60" s="152"/>
      <c r="AX60" s="34"/>
      <c r="AY60" s="34"/>
      <c r="AZ60" s="36"/>
      <c r="BA60" s="34">
        <f>BC60+BD60+BE60</f>
        <v>0</v>
      </c>
      <c r="BB60" s="33"/>
      <c r="BC60" s="34"/>
      <c r="BD60" s="34"/>
      <c r="BE60" s="34"/>
      <c r="BF60"/>
      <c r="BH60" s="68"/>
      <c r="BJ60" s="68"/>
      <c r="BL60" s="68"/>
    </row>
    <row r="61" spans="1:1024" ht="14.25" customHeight="1" x14ac:dyDescent="0.2">
      <c r="A61" s="59" t="s">
        <v>90</v>
      </c>
      <c r="B61" s="287" t="s">
        <v>16</v>
      </c>
      <c r="C61" s="287"/>
      <c r="D61" s="287"/>
      <c r="E61" s="287"/>
      <c r="F61" s="287"/>
      <c r="G61" s="287"/>
      <c r="H61" s="287"/>
      <c r="I61" s="287"/>
      <c r="J61" s="287"/>
      <c r="K61" s="19"/>
      <c r="L61" s="19"/>
      <c r="M61" s="19"/>
      <c r="N61" s="295" t="s">
        <v>58</v>
      </c>
      <c r="O61" s="19"/>
      <c r="P61" s="19"/>
      <c r="Q61" s="219">
        <f>Z61</f>
        <v>144</v>
      </c>
      <c r="R61" s="144"/>
      <c r="S61" s="145"/>
      <c r="T61" s="169"/>
      <c r="U61" s="34"/>
      <c r="V61" s="34"/>
      <c r="W61" s="34"/>
      <c r="X61" s="34"/>
      <c r="Y61" s="34"/>
      <c r="Z61" s="34">
        <f>AE61+AJ61+AO61+AT61+AY61+BD61</f>
        <v>144</v>
      </c>
      <c r="AA61" s="196"/>
      <c r="AB61" s="34">
        <f>AD61+AE61+AF61</f>
        <v>0</v>
      </c>
      <c r="AC61" s="33"/>
      <c r="AD61" s="34"/>
      <c r="AE61" s="34"/>
      <c r="AF61" s="34"/>
      <c r="AG61" s="143">
        <f>AI61+AJ61+AK61</f>
        <v>0</v>
      </c>
      <c r="AH61" s="33"/>
      <c r="AI61" s="34"/>
      <c r="AJ61" s="34"/>
      <c r="AK61" s="36"/>
      <c r="AL61" s="34">
        <f>AN61+AO61+AP61</f>
        <v>0</v>
      </c>
      <c r="AM61" s="33"/>
      <c r="AN61" s="34"/>
      <c r="AO61" s="34"/>
      <c r="AP61" s="34"/>
      <c r="AQ61" s="143">
        <f>AS61+AT61+AU61</f>
        <v>144</v>
      </c>
      <c r="AR61" s="33"/>
      <c r="AS61" s="34"/>
      <c r="AT61" s="154">
        <v>144</v>
      </c>
      <c r="AU61" s="36"/>
      <c r="AV61" s="34">
        <f>AX61+AY61+AZ61</f>
        <v>0</v>
      </c>
      <c r="AW61" s="33"/>
      <c r="AX61" s="34"/>
      <c r="AY61" s="34"/>
      <c r="AZ61" s="34"/>
      <c r="BA61" s="143">
        <f>BC61+BD61+BE61</f>
        <v>0</v>
      </c>
      <c r="BB61" s="33"/>
      <c r="BC61" s="34"/>
      <c r="BD61" s="34"/>
      <c r="BE61" s="34"/>
      <c r="BH61" s="68"/>
      <c r="BJ61" s="68"/>
      <c r="BL61" s="68"/>
    </row>
    <row r="62" spans="1:1024" s="68" customFormat="1" ht="14.25" customHeight="1" x14ac:dyDescent="0.2">
      <c r="A62" s="92" t="s">
        <v>91</v>
      </c>
      <c r="B62" s="288" t="s">
        <v>17</v>
      </c>
      <c r="C62" s="288"/>
      <c r="D62" s="288"/>
      <c r="E62" s="288"/>
      <c r="F62" s="288"/>
      <c r="G62" s="288"/>
      <c r="H62" s="288"/>
      <c r="I62" s="288"/>
      <c r="J62" s="288"/>
      <c r="K62" s="62"/>
      <c r="L62" s="62"/>
      <c r="M62" s="62"/>
      <c r="N62" s="296"/>
      <c r="O62" s="62"/>
      <c r="P62" s="62"/>
      <c r="Q62" s="220">
        <f>Z62</f>
        <v>72</v>
      </c>
      <c r="R62" s="197"/>
      <c r="S62" s="198"/>
      <c r="T62" s="199"/>
      <c r="U62" s="154"/>
      <c r="V62" s="154"/>
      <c r="W62" s="154"/>
      <c r="X62" s="154"/>
      <c r="Y62" s="154"/>
      <c r="Z62" s="154">
        <f>AE62+AJ62+AO62+AT62+AY62+BD62</f>
        <v>72</v>
      </c>
      <c r="AA62" s="200"/>
      <c r="AB62" s="34">
        <f>AD62+AE62+AF62</f>
        <v>0</v>
      </c>
      <c r="AC62" s="171"/>
      <c r="AD62" s="154"/>
      <c r="AE62" s="154"/>
      <c r="AF62" s="154"/>
      <c r="AG62" s="143">
        <f>AI62+AJ62+AK62</f>
        <v>0</v>
      </c>
      <c r="AH62" s="171"/>
      <c r="AI62" s="154"/>
      <c r="AJ62" s="154"/>
      <c r="AK62" s="172"/>
      <c r="AL62" s="34">
        <f>AN62+AO62+AP62</f>
        <v>0</v>
      </c>
      <c r="AM62" s="171"/>
      <c r="AN62" s="154"/>
      <c r="AO62" s="154"/>
      <c r="AP62" s="154"/>
      <c r="AQ62" s="143">
        <f>AS62+AT62+AU62</f>
        <v>72</v>
      </c>
      <c r="AR62" s="171"/>
      <c r="AS62" s="154"/>
      <c r="AT62" s="154">
        <v>72</v>
      </c>
      <c r="AU62" s="172"/>
      <c r="AV62" s="154">
        <f>AX62+AY62+AZ62</f>
        <v>0</v>
      </c>
      <c r="AW62" s="171"/>
      <c r="AX62" s="154"/>
      <c r="AY62" s="154"/>
      <c r="AZ62" s="154"/>
      <c r="BA62" s="201"/>
      <c r="BB62" s="202"/>
      <c r="BC62" s="151"/>
      <c r="BD62" s="151"/>
      <c r="BE62" s="151"/>
      <c r="BG62" s="14"/>
    </row>
    <row r="63" spans="1:1024" s="21" customFormat="1" ht="22.5" customHeight="1" x14ac:dyDescent="0.2">
      <c r="A63" s="93" t="s">
        <v>92</v>
      </c>
      <c r="B63" s="289" t="s">
        <v>179</v>
      </c>
      <c r="C63" s="289"/>
      <c r="D63" s="289"/>
      <c r="E63" s="289"/>
      <c r="F63" s="289"/>
      <c r="G63" s="289"/>
      <c r="H63" s="289"/>
      <c r="I63" s="289"/>
      <c r="J63" s="289"/>
      <c r="K63" s="283" t="s">
        <v>56</v>
      </c>
      <c r="L63" s="283"/>
      <c r="M63" s="283"/>
      <c r="N63" s="283"/>
      <c r="O63" s="283"/>
      <c r="P63" s="283"/>
      <c r="Q63" s="94">
        <f>SUM(Q64:Q67)+S64</f>
        <v>324</v>
      </c>
      <c r="R63" s="94">
        <f t="shared" ref="R63:BE63" si="37">SUM(R64:R67)</f>
        <v>0</v>
      </c>
      <c r="S63" s="95">
        <f t="shared" si="37"/>
        <v>12</v>
      </c>
      <c r="T63" s="95">
        <f t="shared" si="37"/>
        <v>6</v>
      </c>
      <c r="U63" s="95">
        <f t="shared" si="37"/>
        <v>234</v>
      </c>
      <c r="V63" s="95">
        <f t="shared" si="37"/>
        <v>126</v>
      </c>
      <c r="W63" s="95">
        <f t="shared" si="37"/>
        <v>0</v>
      </c>
      <c r="X63" s="95">
        <f t="shared" si="37"/>
        <v>108</v>
      </c>
      <c r="Y63" s="95">
        <f t="shared" si="37"/>
        <v>0</v>
      </c>
      <c r="Z63" s="95">
        <f t="shared" si="37"/>
        <v>72</v>
      </c>
      <c r="AA63" s="94">
        <f t="shared" si="37"/>
        <v>0</v>
      </c>
      <c r="AB63" s="95">
        <f t="shared" si="37"/>
        <v>0</v>
      </c>
      <c r="AC63" s="95">
        <f t="shared" si="37"/>
        <v>0</v>
      </c>
      <c r="AD63" s="95">
        <f t="shared" si="37"/>
        <v>0</v>
      </c>
      <c r="AE63" s="95">
        <f t="shared" si="37"/>
        <v>0</v>
      </c>
      <c r="AF63" s="95">
        <f t="shared" si="37"/>
        <v>0</v>
      </c>
      <c r="AG63" s="94">
        <f t="shared" si="37"/>
        <v>0</v>
      </c>
      <c r="AH63" s="95">
        <f t="shared" si="37"/>
        <v>0</v>
      </c>
      <c r="AI63" s="95">
        <f t="shared" si="37"/>
        <v>0</v>
      </c>
      <c r="AJ63" s="95">
        <f t="shared" si="37"/>
        <v>0</v>
      </c>
      <c r="AK63" s="96">
        <f t="shared" si="37"/>
        <v>0</v>
      </c>
      <c r="AL63" s="95">
        <f t="shared" si="37"/>
        <v>66</v>
      </c>
      <c r="AM63" s="95">
        <f t="shared" si="37"/>
        <v>0</v>
      </c>
      <c r="AN63" s="95">
        <f t="shared" si="37"/>
        <v>64</v>
      </c>
      <c r="AO63" s="95">
        <f t="shared" si="37"/>
        <v>0</v>
      </c>
      <c r="AP63" s="95">
        <f t="shared" si="37"/>
        <v>2</v>
      </c>
      <c r="AQ63" s="94">
        <f t="shared" si="37"/>
        <v>246</v>
      </c>
      <c r="AR63" s="95">
        <f t="shared" si="37"/>
        <v>12</v>
      </c>
      <c r="AS63" s="95">
        <f t="shared" si="37"/>
        <v>170</v>
      </c>
      <c r="AT63" s="95">
        <f t="shared" si="37"/>
        <v>72</v>
      </c>
      <c r="AU63" s="95">
        <f t="shared" si="37"/>
        <v>4</v>
      </c>
      <c r="AV63" s="95">
        <f t="shared" si="37"/>
        <v>0</v>
      </c>
      <c r="AW63" s="95">
        <f t="shared" si="37"/>
        <v>0</v>
      </c>
      <c r="AX63" s="95">
        <f t="shared" si="37"/>
        <v>0</v>
      </c>
      <c r="AY63" s="95">
        <f t="shared" si="37"/>
        <v>0</v>
      </c>
      <c r="AZ63" s="96">
        <f t="shared" si="37"/>
        <v>0</v>
      </c>
      <c r="BA63" s="89">
        <f t="shared" si="37"/>
        <v>0</v>
      </c>
      <c r="BB63" s="89">
        <f t="shared" si="37"/>
        <v>0</v>
      </c>
      <c r="BC63" s="89">
        <f t="shared" si="37"/>
        <v>0</v>
      </c>
      <c r="BD63" s="89">
        <f t="shared" si="37"/>
        <v>0</v>
      </c>
      <c r="BE63" s="89">
        <f t="shared" si="37"/>
        <v>0</v>
      </c>
      <c r="BF63" s="14" t="s">
        <v>93</v>
      </c>
      <c r="BG63" s="14"/>
      <c r="BH63" s="68"/>
      <c r="BI63" s="14"/>
      <c r="BJ63" s="68"/>
      <c r="BK63" s="14"/>
      <c r="BL63" s="68"/>
      <c r="BM63" s="14"/>
      <c r="BN63" s="14"/>
      <c r="BO63" s="14"/>
      <c r="BP63" s="14"/>
      <c r="BQ63" s="14"/>
    </row>
    <row r="64" spans="1:1024" s="21" customFormat="1" ht="11.25" customHeight="1" x14ac:dyDescent="0.2">
      <c r="A64" s="87"/>
      <c r="B64" s="275" t="s">
        <v>88</v>
      </c>
      <c r="C64" s="275"/>
      <c r="D64" s="275"/>
      <c r="E64" s="275"/>
      <c r="F64" s="275"/>
      <c r="G64" s="275"/>
      <c r="H64" s="275"/>
      <c r="I64" s="275"/>
      <c r="J64" s="275"/>
      <c r="K64" s="91"/>
      <c r="L64" s="91"/>
      <c r="M64" s="91"/>
      <c r="N64" s="91" t="s">
        <v>56</v>
      </c>
      <c r="O64" s="91"/>
      <c r="P64" s="91"/>
      <c r="Q64" s="144"/>
      <c r="R64" s="144"/>
      <c r="S64" s="145">
        <v>6</v>
      </c>
      <c r="T64" s="89"/>
      <c r="U64" s="190"/>
      <c r="V64" s="190"/>
      <c r="W64" s="190"/>
      <c r="X64" s="190"/>
      <c r="Y64" s="190"/>
      <c r="Z64" s="190"/>
      <c r="AA64" s="195"/>
      <c r="AB64" s="190"/>
      <c r="AC64" s="192"/>
      <c r="AD64" s="190"/>
      <c r="AE64" s="190"/>
      <c r="AF64" s="190"/>
      <c r="AG64" s="193"/>
      <c r="AH64" s="192"/>
      <c r="AI64" s="190"/>
      <c r="AJ64" s="190"/>
      <c r="AK64" s="194"/>
      <c r="AL64" s="190"/>
      <c r="AM64" s="192"/>
      <c r="AN64" s="190"/>
      <c r="AO64" s="190"/>
      <c r="AP64" s="190"/>
      <c r="AQ64" s="193"/>
      <c r="AR64" s="192">
        <v>6</v>
      </c>
      <c r="AS64" s="190"/>
      <c r="AT64" s="190"/>
      <c r="AU64" s="190"/>
      <c r="AV64" s="192"/>
      <c r="AW64" s="203"/>
      <c r="AX64" s="190"/>
      <c r="AY64" s="190"/>
      <c r="AZ64" s="194"/>
      <c r="BA64" s="190"/>
      <c r="BB64" s="192"/>
      <c r="BC64" s="190"/>
      <c r="BD64" s="190"/>
      <c r="BE64" s="190"/>
      <c r="BF64" s="14"/>
      <c r="BG64" s="14"/>
      <c r="BH64" s="68"/>
      <c r="BI64" s="14"/>
      <c r="BJ64" s="68"/>
      <c r="BK64" s="14"/>
      <c r="BL64" s="68"/>
      <c r="BM64" s="14"/>
      <c r="BN64" s="14"/>
      <c r="BO64" s="14"/>
      <c r="BP64" s="14"/>
      <c r="BQ64" s="14"/>
    </row>
    <row r="65" spans="1:69" s="21" customFormat="1" ht="15.75" customHeight="1" x14ac:dyDescent="0.2">
      <c r="A65" s="59" t="s">
        <v>94</v>
      </c>
      <c r="B65" s="284" t="s">
        <v>199</v>
      </c>
      <c r="C65" s="284"/>
      <c r="D65" s="284"/>
      <c r="E65" s="284"/>
      <c r="F65" s="284"/>
      <c r="G65" s="284"/>
      <c r="H65" s="284"/>
      <c r="I65" s="284"/>
      <c r="J65" s="284"/>
      <c r="K65" s="19"/>
      <c r="L65" s="19"/>
      <c r="M65" s="19"/>
      <c r="N65" s="155" t="s">
        <v>56</v>
      </c>
      <c r="O65" s="34"/>
      <c r="P65" s="19"/>
      <c r="Q65" s="144">
        <f>T65+U65+S65+R65</f>
        <v>246</v>
      </c>
      <c r="R65" s="144"/>
      <c r="S65" s="145">
        <v>6</v>
      </c>
      <c r="T65" s="169">
        <f t="shared" ref="T65" si="38">AF65+AK65+AP65+AU65+AZ65+BE65</f>
        <v>6</v>
      </c>
      <c r="U65" s="34">
        <f>AD65+AI65+AN65+AS65+AX65+BC65</f>
        <v>234</v>
      </c>
      <c r="V65" s="34">
        <f>U65-W65-Y65-X65</f>
        <v>126</v>
      </c>
      <c r="W65" s="34"/>
      <c r="X65" s="34">
        <v>108</v>
      </c>
      <c r="Y65" s="34"/>
      <c r="Z65" s="34">
        <f>AE65+AJ65+AO65+AT65+AY65+BD65</f>
        <v>0</v>
      </c>
      <c r="AA65" s="204"/>
      <c r="AB65" s="34">
        <f>AD65+AE65+AF65</f>
        <v>0</v>
      </c>
      <c r="AC65" s="33"/>
      <c r="AD65" s="34"/>
      <c r="AE65" s="34"/>
      <c r="AF65" s="34"/>
      <c r="AG65" s="143">
        <f>AI65+AJ65+AK65</f>
        <v>0</v>
      </c>
      <c r="AH65" s="33"/>
      <c r="AI65" s="34"/>
      <c r="AJ65" s="34"/>
      <c r="AK65" s="36"/>
      <c r="AL65" s="34">
        <f>AN65+AO65+AP65</f>
        <v>66</v>
      </c>
      <c r="AM65" s="33"/>
      <c r="AN65" s="34">
        <v>64</v>
      </c>
      <c r="AO65" s="34"/>
      <c r="AP65" s="34">
        <v>2</v>
      </c>
      <c r="AQ65" s="143">
        <f>AS65+AT65+AU65</f>
        <v>174</v>
      </c>
      <c r="AR65" s="152">
        <v>6</v>
      </c>
      <c r="AS65" s="34">
        <v>170</v>
      </c>
      <c r="AT65" s="34"/>
      <c r="AU65" s="34">
        <v>4</v>
      </c>
      <c r="AV65" s="36">
        <f>AX65+AY65+AZ65</f>
        <v>0</v>
      </c>
      <c r="AW65" s="160"/>
      <c r="AX65" s="143"/>
      <c r="AY65" s="34"/>
      <c r="AZ65" s="36"/>
      <c r="BA65" s="34">
        <f>BC65+BD65+BE65</f>
        <v>0</v>
      </c>
      <c r="BB65" s="33"/>
      <c r="BC65" s="34"/>
      <c r="BD65" s="34"/>
      <c r="BE65" s="34"/>
      <c r="BG65" s="14"/>
      <c r="BH65" s="68"/>
      <c r="BJ65" s="68"/>
      <c r="BL65" s="68"/>
    </row>
    <row r="66" spans="1:69" s="21" customFormat="1" ht="13.5" customHeight="1" x14ac:dyDescent="0.2">
      <c r="A66" s="59" t="s">
        <v>95</v>
      </c>
      <c r="B66" s="281" t="s">
        <v>16</v>
      </c>
      <c r="C66" s="281"/>
      <c r="D66" s="281"/>
      <c r="E66" s="281"/>
      <c r="F66" s="281"/>
      <c r="G66" s="281"/>
      <c r="H66" s="281"/>
      <c r="I66" s="281"/>
      <c r="J66" s="281"/>
      <c r="K66" s="19"/>
      <c r="L66" s="19"/>
      <c r="M66" s="19"/>
      <c r="N66" s="270" t="s">
        <v>58</v>
      </c>
      <c r="O66" s="78"/>
      <c r="P66" s="78"/>
      <c r="Q66" s="219">
        <f>Z66</f>
        <v>36</v>
      </c>
      <c r="R66" s="144"/>
      <c r="S66" s="145"/>
      <c r="T66" s="169"/>
      <c r="U66" s="34"/>
      <c r="V66" s="34"/>
      <c r="W66" s="34"/>
      <c r="X66" s="34"/>
      <c r="Y66" s="34"/>
      <c r="Z66" s="34">
        <f>AE66+AJ66+AO66+AT66+AY66+BD66</f>
        <v>36</v>
      </c>
      <c r="AA66" s="204"/>
      <c r="AB66" s="34">
        <f>AD66+AE66+AF66</f>
        <v>0</v>
      </c>
      <c r="AC66" s="33"/>
      <c r="AD66" s="34"/>
      <c r="AE66" s="34"/>
      <c r="AF66" s="34"/>
      <c r="AG66" s="143">
        <f>AI66+AJ66+AK66</f>
        <v>0</v>
      </c>
      <c r="AH66" s="33"/>
      <c r="AI66" s="34"/>
      <c r="AJ66" s="34"/>
      <c r="AK66" s="36"/>
      <c r="AL66" s="34">
        <f>AN66+AO66+AP66</f>
        <v>0</v>
      </c>
      <c r="AM66" s="33"/>
      <c r="AN66" s="34"/>
      <c r="AO66" s="34"/>
      <c r="AP66" s="34"/>
      <c r="AQ66" s="143">
        <f>AS66+AT66+AU66</f>
        <v>36</v>
      </c>
      <c r="AR66" s="33"/>
      <c r="AS66" s="34"/>
      <c r="AT66" s="34">
        <v>36</v>
      </c>
      <c r="AU66" s="34"/>
      <c r="AV66" s="34">
        <f>AX66+AY66+AZ66</f>
        <v>0</v>
      </c>
      <c r="AW66" s="153"/>
      <c r="AX66" s="34"/>
      <c r="AY66" s="154"/>
      <c r="AZ66" s="36"/>
      <c r="BA66" s="34">
        <f>BC66+BD66+BE66</f>
        <v>0</v>
      </c>
      <c r="BB66" s="33"/>
      <c r="BC66" s="34"/>
      <c r="BD66" s="34"/>
      <c r="BE66" s="34"/>
      <c r="BF66" s="14"/>
      <c r="BG66" s="14"/>
      <c r="BH66" s="68"/>
      <c r="BI66" s="14"/>
      <c r="BJ66" s="68"/>
      <c r="BK66" s="14"/>
      <c r="BL66" s="68"/>
      <c r="BM66" s="14"/>
      <c r="BN66" s="14"/>
      <c r="BO66" s="14"/>
      <c r="BP66" s="14"/>
      <c r="BQ66" s="14"/>
    </row>
    <row r="67" spans="1:69" ht="11.25" customHeight="1" x14ac:dyDescent="0.2">
      <c r="A67" s="59" t="s">
        <v>96</v>
      </c>
      <c r="B67" s="272" t="s">
        <v>17</v>
      </c>
      <c r="C67" s="272"/>
      <c r="D67" s="272"/>
      <c r="E67" s="272"/>
      <c r="F67" s="272"/>
      <c r="G67" s="272"/>
      <c r="H67" s="272"/>
      <c r="I67" s="272"/>
      <c r="J67" s="272"/>
      <c r="K67" s="19"/>
      <c r="L67" s="19"/>
      <c r="M67" s="98"/>
      <c r="N67" s="271"/>
      <c r="O67" s="99"/>
      <c r="P67" s="78"/>
      <c r="Q67" s="219">
        <f>Z67</f>
        <v>36</v>
      </c>
      <c r="R67" s="144"/>
      <c r="S67" s="145"/>
      <c r="T67" s="169"/>
      <c r="U67" s="34"/>
      <c r="V67" s="34"/>
      <c r="W67" s="34"/>
      <c r="X67" s="34"/>
      <c r="Y67" s="34"/>
      <c r="Z67" s="34">
        <f>AE67+AJ67+AO67+AT67+AY67+BD67</f>
        <v>36</v>
      </c>
      <c r="AA67" s="204"/>
      <c r="AB67" s="34">
        <f>AD67+AE67+AF67</f>
        <v>0</v>
      </c>
      <c r="AC67" s="33"/>
      <c r="AD67" s="34"/>
      <c r="AE67" s="34"/>
      <c r="AF67" s="34"/>
      <c r="AG67" s="143">
        <f>AI67+AJ67+AK67</f>
        <v>0</v>
      </c>
      <c r="AH67" s="33"/>
      <c r="AI67" s="34"/>
      <c r="AJ67" s="34"/>
      <c r="AK67" s="36"/>
      <c r="AL67" s="34">
        <f>AN67+AO67+AP67</f>
        <v>0</v>
      </c>
      <c r="AM67" s="33"/>
      <c r="AN67" s="34"/>
      <c r="AO67" s="34"/>
      <c r="AP67" s="34"/>
      <c r="AQ67" s="143">
        <f>AS67+AT67+AU67</f>
        <v>36</v>
      </c>
      <c r="AR67" s="33"/>
      <c r="AS67" s="34"/>
      <c r="AT67" s="34">
        <v>36</v>
      </c>
      <c r="AU67" s="34"/>
      <c r="AV67" s="34">
        <f>AX67+AY67+AZ67</f>
        <v>0</v>
      </c>
      <c r="AW67" s="33"/>
      <c r="AX67" s="34"/>
      <c r="AY67" s="34"/>
      <c r="AZ67" s="36"/>
      <c r="BA67" s="34">
        <f>BC67+BD67+BE67</f>
        <v>0</v>
      </c>
      <c r="BB67" s="33"/>
      <c r="BC67" s="34"/>
      <c r="BD67" s="34"/>
      <c r="BE67" s="34"/>
      <c r="BF67"/>
      <c r="BH67" s="68"/>
      <c r="BI67" s="21"/>
      <c r="BJ67" s="68"/>
      <c r="BK67" s="21"/>
      <c r="BL67" s="68"/>
      <c r="BM67" s="21"/>
      <c r="BN67" s="21"/>
      <c r="BO67" s="21"/>
      <c r="BP67" s="21"/>
      <c r="BQ67" s="21"/>
    </row>
    <row r="68" spans="1:69" s="21" customFormat="1" ht="21.75" customHeight="1" x14ac:dyDescent="0.2">
      <c r="A68" s="87" t="s">
        <v>97</v>
      </c>
      <c r="B68" s="273" t="s">
        <v>180</v>
      </c>
      <c r="C68" s="273"/>
      <c r="D68" s="273"/>
      <c r="E68" s="273"/>
      <c r="F68" s="273"/>
      <c r="G68" s="273"/>
      <c r="H68" s="273"/>
      <c r="I68" s="273"/>
      <c r="J68" s="273"/>
      <c r="K68" s="274" t="s">
        <v>56</v>
      </c>
      <c r="L68" s="274"/>
      <c r="M68" s="274"/>
      <c r="N68" s="274"/>
      <c r="O68" s="274"/>
      <c r="P68" s="274"/>
      <c r="Q68" s="88">
        <f>SUM(Q69:Q72)+S69</f>
        <v>400</v>
      </c>
      <c r="R68" s="88">
        <f t="shared" ref="R68:BE68" si="39">SUM(R69:R72)</f>
        <v>6</v>
      </c>
      <c r="S68" s="89">
        <f t="shared" si="39"/>
        <v>18</v>
      </c>
      <c r="T68" s="89">
        <f t="shared" si="39"/>
        <v>4</v>
      </c>
      <c r="U68" s="89">
        <f t="shared" si="39"/>
        <v>156</v>
      </c>
      <c r="V68" s="89">
        <f t="shared" si="39"/>
        <v>64</v>
      </c>
      <c r="W68" s="89">
        <f t="shared" si="39"/>
        <v>0</v>
      </c>
      <c r="X68" s="89">
        <f t="shared" si="39"/>
        <v>72</v>
      </c>
      <c r="Y68" s="89">
        <f t="shared" si="39"/>
        <v>20</v>
      </c>
      <c r="Z68" s="89">
        <f t="shared" si="39"/>
        <v>216</v>
      </c>
      <c r="AA68" s="89">
        <f t="shared" si="39"/>
        <v>0</v>
      </c>
      <c r="AB68" s="89">
        <f t="shared" si="39"/>
        <v>0</v>
      </c>
      <c r="AC68" s="89">
        <f t="shared" si="39"/>
        <v>0</v>
      </c>
      <c r="AD68" s="89">
        <f t="shared" si="39"/>
        <v>0</v>
      </c>
      <c r="AE68" s="89">
        <f t="shared" si="39"/>
        <v>0</v>
      </c>
      <c r="AF68" s="89">
        <f t="shared" si="39"/>
        <v>0</v>
      </c>
      <c r="AG68" s="88">
        <f t="shared" si="39"/>
        <v>0</v>
      </c>
      <c r="AH68" s="89">
        <f t="shared" si="39"/>
        <v>0</v>
      </c>
      <c r="AI68" s="89">
        <f t="shared" si="39"/>
        <v>0</v>
      </c>
      <c r="AJ68" s="89">
        <f t="shared" si="39"/>
        <v>0</v>
      </c>
      <c r="AK68" s="90">
        <f t="shared" si="39"/>
        <v>0</v>
      </c>
      <c r="AL68" s="89">
        <f t="shared" si="39"/>
        <v>0</v>
      </c>
      <c r="AM68" s="89">
        <f t="shared" si="39"/>
        <v>0</v>
      </c>
      <c r="AN68" s="89">
        <f t="shared" si="39"/>
        <v>0</v>
      </c>
      <c r="AO68" s="89">
        <f t="shared" si="39"/>
        <v>0</v>
      </c>
      <c r="AP68" s="89">
        <f t="shared" si="39"/>
        <v>0</v>
      </c>
      <c r="AQ68" s="88">
        <f t="shared" si="39"/>
        <v>0</v>
      </c>
      <c r="AR68" s="89">
        <f t="shared" si="39"/>
        <v>0</v>
      </c>
      <c r="AS68" s="89">
        <f t="shared" si="39"/>
        <v>0</v>
      </c>
      <c r="AT68" s="89">
        <f t="shared" si="39"/>
        <v>0</v>
      </c>
      <c r="AU68" s="89">
        <f t="shared" si="39"/>
        <v>0</v>
      </c>
      <c r="AV68" s="89">
        <f t="shared" si="39"/>
        <v>190</v>
      </c>
      <c r="AW68" s="89">
        <f t="shared" si="39"/>
        <v>6</v>
      </c>
      <c r="AX68" s="89">
        <f t="shared" si="39"/>
        <v>80</v>
      </c>
      <c r="AY68" s="89">
        <f t="shared" si="39"/>
        <v>108</v>
      </c>
      <c r="AZ68" s="90">
        <f t="shared" si="39"/>
        <v>2</v>
      </c>
      <c r="BA68" s="95">
        <f t="shared" si="39"/>
        <v>186</v>
      </c>
      <c r="BB68" s="95">
        <f t="shared" si="39"/>
        <v>12</v>
      </c>
      <c r="BC68" s="95">
        <f t="shared" si="39"/>
        <v>76</v>
      </c>
      <c r="BD68" s="95">
        <f t="shared" si="39"/>
        <v>108</v>
      </c>
      <c r="BE68" s="95">
        <f t="shared" si="39"/>
        <v>2</v>
      </c>
      <c r="BF68" s="14"/>
      <c r="BG68" s="14"/>
      <c r="BH68" s="68"/>
      <c r="BJ68" s="68"/>
      <c r="BL68" s="68"/>
    </row>
    <row r="69" spans="1:69" ht="13.5" customHeight="1" x14ac:dyDescent="0.2">
      <c r="A69" s="100"/>
      <c r="B69" s="275" t="s">
        <v>88</v>
      </c>
      <c r="C69" s="275"/>
      <c r="D69" s="275"/>
      <c r="E69" s="275"/>
      <c r="F69" s="275"/>
      <c r="G69" s="275"/>
      <c r="H69" s="275"/>
      <c r="I69" s="275"/>
      <c r="J69" s="275"/>
      <c r="K69" s="91"/>
      <c r="L69" s="91"/>
      <c r="M69" s="91"/>
      <c r="N69" s="91"/>
      <c r="O69" s="91"/>
      <c r="P69" s="226" t="s">
        <v>56</v>
      </c>
      <c r="Q69" s="144"/>
      <c r="R69" s="144"/>
      <c r="S69" s="145">
        <v>6</v>
      </c>
      <c r="T69" s="205"/>
      <c r="U69" s="206"/>
      <c r="V69" s="206"/>
      <c r="W69" s="206"/>
      <c r="X69" s="206"/>
      <c r="Y69" s="206"/>
      <c r="Z69" s="206"/>
      <c r="AA69" s="207"/>
      <c r="AB69" s="206"/>
      <c r="AC69" s="207"/>
      <c r="AD69" s="206"/>
      <c r="AE69" s="206"/>
      <c r="AF69" s="206"/>
      <c r="AG69" s="208"/>
      <c r="AH69" s="207"/>
      <c r="AI69" s="206"/>
      <c r="AJ69" s="206"/>
      <c r="AK69" s="209"/>
      <c r="AL69" s="206"/>
      <c r="AM69" s="207"/>
      <c r="AN69" s="206"/>
      <c r="AO69" s="206"/>
      <c r="AP69" s="206"/>
      <c r="AQ69" s="208"/>
      <c r="AR69" s="207"/>
      <c r="AS69" s="206"/>
      <c r="AT69" s="206"/>
      <c r="AU69" s="206"/>
      <c r="AV69" s="206"/>
      <c r="AW69" s="192"/>
      <c r="AX69" s="206"/>
      <c r="AY69" s="206"/>
      <c r="AZ69" s="209"/>
      <c r="BA69" s="192"/>
      <c r="BB69" s="192">
        <v>6</v>
      </c>
      <c r="BC69" s="206"/>
      <c r="BD69" s="206"/>
      <c r="BE69" s="206"/>
      <c r="BH69" s="68"/>
      <c r="BJ69" s="68"/>
      <c r="BL69" s="68"/>
    </row>
    <row r="70" spans="1:69" ht="30.75" customHeight="1" x14ac:dyDescent="0.2">
      <c r="A70" s="59" t="s">
        <v>98</v>
      </c>
      <c r="B70" s="278" t="s">
        <v>200</v>
      </c>
      <c r="C70" s="279"/>
      <c r="D70" s="279"/>
      <c r="E70" s="279"/>
      <c r="F70" s="279"/>
      <c r="G70" s="279"/>
      <c r="H70" s="279"/>
      <c r="I70" s="279"/>
      <c r="J70" s="280"/>
      <c r="K70" s="19"/>
      <c r="L70" s="19"/>
      <c r="M70" s="19"/>
      <c r="N70" s="19"/>
      <c r="O70" s="36" t="s">
        <v>56</v>
      </c>
      <c r="P70" s="162" t="s">
        <v>56</v>
      </c>
      <c r="Q70" s="144">
        <f>T70+U70+R70+S70</f>
        <v>178</v>
      </c>
      <c r="R70" s="144">
        <v>6</v>
      </c>
      <c r="S70" s="145">
        <f>AC70+AH70+AM70+AR70+AW70+BB70</f>
        <v>12</v>
      </c>
      <c r="T70" s="169">
        <f t="shared" ref="T70" si="40">AF70+AK70+AP70+AU70+AZ70+BE70</f>
        <v>4</v>
      </c>
      <c r="U70" s="34">
        <f>AD70+AI70+AN70+AS70+AX70+BC70</f>
        <v>156</v>
      </c>
      <c r="V70" s="34">
        <f>U70-W70-Y70-X70</f>
        <v>64</v>
      </c>
      <c r="W70" s="34"/>
      <c r="X70" s="34">
        <v>72</v>
      </c>
      <c r="Y70" s="34">
        <v>20</v>
      </c>
      <c r="Z70" s="34">
        <f>AE70+AJ70+AO70+AT70+AY70+BD70</f>
        <v>0</v>
      </c>
      <c r="AA70" s="33"/>
      <c r="AB70" s="34">
        <f>AD70+AE70+AF70</f>
        <v>0</v>
      </c>
      <c r="AC70" s="33"/>
      <c r="AD70" s="34"/>
      <c r="AE70" s="34"/>
      <c r="AF70" s="34"/>
      <c r="AG70" s="143">
        <f>AI70+AJ70+AK70</f>
        <v>0</v>
      </c>
      <c r="AH70" s="33"/>
      <c r="AI70" s="34"/>
      <c r="AJ70" s="34"/>
      <c r="AK70" s="36"/>
      <c r="AL70" s="34">
        <f>AN70+AO70+AP70</f>
        <v>0</v>
      </c>
      <c r="AM70" s="33"/>
      <c r="AN70" s="34"/>
      <c r="AO70" s="34"/>
      <c r="AP70" s="34"/>
      <c r="AQ70" s="143">
        <f>AS70+AT70+AU70</f>
        <v>0</v>
      </c>
      <c r="AR70" s="33"/>
      <c r="AS70" s="34"/>
      <c r="AT70" s="34"/>
      <c r="AU70" s="34"/>
      <c r="AV70" s="34">
        <f>AX70+AY70+AZ70</f>
        <v>82</v>
      </c>
      <c r="AW70" s="33">
        <v>6</v>
      </c>
      <c r="AX70" s="34">
        <v>80</v>
      </c>
      <c r="AY70" s="34"/>
      <c r="AZ70" s="36">
        <v>2</v>
      </c>
      <c r="BA70" s="34">
        <f>BC70+BD70+BE70</f>
        <v>78</v>
      </c>
      <c r="BB70" s="152">
        <v>6</v>
      </c>
      <c r="BC70" s="34">
        <v>76</v>
      </c>
      <c r="BD70" s="34"/>
      <c r="BE70" s="34">
        <v>2</v>
      </c>
      <c r="BF70"/>
      <c r="BH70" s="68"/>
      <c r="BJ70" s="68"/>
      <c r="BL70" s="68"/>
    </row>
    <row r="71" spans="1:69" ht="12.75" customHeight="1" x14ac:dyDescent="0.2">
      <c r="A71" s="59" t="s">
        <v>99</v>
      </c>
      <c r="B71" s="281" t="s">
        <v>16</v>
      </c>
      <c r="C71" s="281"/>
      <c r="D71" s="281"/>
      <c r="E71" s="281"/>
      <c r="F71" s="281"/>
      <c r="G71" s="281"/>
      <c r="H71" s="281"/>
      <c r="I71" s="281"/>
      <c r="J71" s="281"/>
      <c r="K71" s="19"/>
      <c r="L71" s="19"/>
      <c r="M71" s="19"/>
      <c r="N71" s="19"/>
      <c r="O71" s="225" t="s">
        <v>58</v>
      </c>
      <c r="P71" s="150"/>
      <c r="Q71" s="219">
        <f>Z71</f>
        <v>108</v>
      </c>
      <c r="R71" s="144"/>
      <c r="S71" s="145"/>
      <c r="T71" s="169"/>
      <c r="U71" s="34"/>
      <c r="V71" s="34"/>
      <c r="W71" s="34"/>
      <c r="X71" s="34"/>
      <c r="Y71" s="34"/>
      <c r="Z71" s="34">
        <f>AE71+AJ71+AO71+AT71+AY71+BD71</f>
        <v>108</v>
      </c>
      <c r="AA71" s="33"/>
      <c r="AB71" s="34"/>
      <c r="AC71" s="33"/>
      <c r="AD71" s="34"/>
      <c r="AE71" s="34"/>
      <c r="AF71" s="34"/>
      <c r="AG71" s="143"/>
      <c r="AH71" s="33"/>
      <c r="AI71" s="34"/>
      <c r="AJ71" s="34"/>
      <c r="AK71" s="36"/>
      <c r="AL71" s="34"/>
      <c r="AM71" s="33"/>
      <c r="AN71" s="34"/>
      <c r="AO71" s="34"/>
      <c r="AP71" s="34"/>
      <c r="AQ71" s="143"/>
      <c r="AR71" s="33"/>
      <c r="AS71" s="34"/>
      <c r="AT71" s="34"/>
      <c r="AU71" s="34"/>
      <c r="AV71" s="34">
        <f>AX71+AY71+AZ71</f>
        <v>108</v>
      </c>
      <c r="AW71" s="33"/>
      <c r="AX71" s="34"/>
      <c r="AY71" s="154">
        <v>108</v>
      </c>
      <c r="AZ71" s="36"/>
      <c r="BA71" s="215">
        <f>BC71+BD71+BE71</f>
        <v>0</v>
      </c>
      <c r="BB71" s="160"/>
      <c r="BC71" s="143"/>
      <c r="BD71" s="34"/>
      <c r="BE71" s="34"/>
      <c r="BF71" s="22"/>
      <c r="BH71" s="68"/>
      <c r="BJ71" s="68"/>
      <c r="BL71" s="68"/>
    </row>
    <row r="72" spans="1:69" ht="14.25" customHeight="1" x14ac:dyDescent="0.2">
      <c r="A72" s="59" t="s">
        <v>100</v>
      </c>
      <c r="B72" s="272" t="s">
        <v>17</v>
      </c>
      <c r="C72" s="272"/>
      <c r="D72" s="272"/>
      <c r="E72" s="272"/>
      <c r="F72" s="272"/>
      <c r="G72" s="272"/>
      <c r="H72" s="272"/>
      <c r="I72" s="272"/>
      <c r="J72" s="272"/>
      <c r="K72" s="19"/>
      <c r="L72" s="19"/>
      <c r="M72" s="19"/>
      <c r="N72" s="19"/>
      <c r="O72" s="19"/>
      <c r="P72" s="161" t="s">
        <v>58</v>
      </c>
      <c r="Q72" s="219">
        <f>Z72</f>
        <v>108</v>
      </c>
      <c r="R72" s="210"/>
      <c r="S72" s="211"/>
      <c r="T72" s="212"/>
      <c r="U72" s="155"/>
      <c r="V72" s="155"/>
      <c r="W72" s="155"/>
      <c r="X72" s="155"/>
      <c r="Y72" s="155"/>
      <c r="Z72" s="155">
        <f>AE72+AJ72+AO72+AT72+AY72+BD72</f>
        <v>108</v>
      </c>
      <c r="AA72" s="33"/>
      <c r="AB72" s="34">
        <f>AD72+AE72+AF72</f>
        <v>0</v>
      </c>
      <c r="AC72" s="33"/>
      <c r="AD72" s="34"/>
      <c r="AE72" s="34"/>
      <c r="AF72" s="34"/>
      <c r="AG72" s="143">
        <f>AI72+AJ72+AK72</f>
        <v>0</v>
      </c>
      <c r="AH72" s="33"/>
      <c r="AI72" s="34"/>
      <c r="AJ72" s="34"/>
      <c r="AK72" s="36"/>
      <c r="AL72" s="34">
        <f>AN72+AO72+AP72</f>
        <v>0</v>
      </c>
      <c r="AM72" s="33"/>
      <c r="AN72" s="34"/>
      <c r="AO72" s="34"/>
      <c r="AP72" s="34"/>
      <c r="AQ72" s="143">
        <f>AS72+AT72+AU72</f>
        <v>0</v>
      </c>
      <c r="AR72" s="33"/>
      <c r="AS72" s="34"/>
      <c r="AT72" s="34"/>
      <c r="AU72" s="34"/>
      <c r="AV72" s="34">
        <f>AX72+AY72+AZ72</f>
        <v>0</v>
      </c>
      <c r="AW72" s="33"/>
      <c r="AX72" s="34"/>
      <c r="AY72" s="34"/>
      <c r="AZ72" s="36"/>
      <c r="BA72" s="155">
        <f>BC72+BD72+BE72</f>
        <v>108</v>
      </c>
      <c r="BB72" s="224"/>
      <c r="BC72" s="155"/>
      <c r="BD72" s="155">
        <v>108</v>
      </c>
      <c r="BE72" s="155"/>
      <c r="BH72" s="68"/>
      <c r="BJ72" s="68"/>
      <c r="BL72" s="68"/>
    </row>
    <row r="73" spans="1:69" s="21" customFormat="1" ht="21" customHeight="1" x14ac:dyDescent="0.2">
      <c r="A73" s="87" t="s">
        <v>101</v>
      </c>
      <c r="B73" s="273" t="s">
        <v>201</v>
      </c>
      <c r="C73" s="273"/>
      <c r="D73" s="273"/>
      <c r="E73" s="273"/>
      <c r="F73" s="273"/>
      <c r="G73" s="273"/>
      <c r="H73" s="273"/>
      <c r="I73" s="273"/>
      <c r="J73" s="273"/>
      <c r="K73" s="274" t="s">
        <v>56</v>
      </c>
      <c r="L73" s="274"/>
      <c r="M73" s="274"/>
      <c r="N73" s="274"/>
      <c r="O73" s="274"/>
      <c r="P73" s="274"/>
      <c r="Q73" s="88">
        <f>SUM(Q74:Q77)+S74</f>
        <v>338</v>
      </c>
      <c r="R73" s="88">
        <f t="shared" ref="R73:BE73" si="41">SUM(R74:R77)</f>
        <v>12</v>
      </c>
      <c r="S73" s="89">
        <f>SUM(S74:S77)</f>
        <v>18</v>
      </c>
      <c r="T73" s="89">
        <f t="shared" si="41"/>
        <v>4</v>
      </c>
      <c r="U73" s="89">
        <f t="shared" si="41"/>
        <v>124</v>
      </c>
      <c r="V73" s="89">
        <f t="shared" si="41"/>
        <v>54</v>
      </c>
      <c r="W73" s="89">
        <f t="shared" si="41"/>
        <v>0</v>
      </c>
      <c r="X73" s="89">
        <f t="shared" si="41"/>
        <v>70</v>
      </c>
      <c r="Y73" s="89">
        <f t="shared" si="41"/>
        <v>0</v>
      </c>
      <c r="Z73" s="89">
        <f t="shared" si="41"/>
        <v>180</v>
      </c>
      <c r="AA73" s="88">
        <f t="shared" si="41"/>
        <v>0</v>
      </c>
      <c r="AB73" s="89">
        <f t="shared" si="41"/>
        <v>0</v>
      </c>
      <c r="AC73" s="89">
        <f t="shared" si="41"/>
        <v>0</v>
      </c>
      <c r="AD73" s="89">
        <f t="shared" si="41"/>
        <v>0</v>
      </c>
      <c r="AE73" s="89">
        <f t="shared" si="41"/>
        <v>0</v>
      </c>
      <c r="AF73" s="89">
        <f t="shared" si="41"/>
        <v>0</v>
      </c>
      <c r="AG73" s="88">
        <f t="shared" si="41"/>
        <v>0</v>
      </c>
      <c r="AH73" s="89">
        <f t="shared" si="41"/>
        <v>0</v>
      </c>
      <c r="AI73" s="89">
        <f t="shared" si="41"/>
        <v>0</v>
      </c>
      <c r="AJ73" s="89">
        <f t="shared" si="41"/>
        <v>0</v>
      </c>
      <c r="AK73" s="90">
        <f t="shared" si="41"/>
        <v>0</v>
      </c>
      <c r="AL73" s="89">
        <f t="shared" si="41"/>
        <v>0</v>
      </c>
      <c r="AM73" s="89">
        <f t="shared" si="41"/>
        <v>0</v>
      </c>
      <c r="AN73" s="89">
        <f t="shared" si="41"/>
        <v>0</v>
      </c>
      <c r="AO73" s="89">
        <f t="shared" si="41"/>
        <v>0</v>
      </c>
      <c r="AP73" s="89">
        <f t="shared" si="41"/>
        <v>0</v>
      </c>
      <c r="AQ73" s="88">
        <f t="shared" si="41"/>
        <v>0</v>
      </c>
      <c r="AR73" s="89">
        <f t="shared" si="41"/>
        <v>0</v>
      </c>
      <c r="AS73" s="89">
        <f t="shared" si="41"/>
        <v>0</v>
      </c>
      <c r="AT73" s="89">
        <f t="shared" si="41"/>
        <v>0</v>
      </c>
      <c r="AU73" s="89">
        <f t="shared" si="41"/>
        <v>0</v>
      </c>
      <c r="AV73" s="89">
        <f t="shared" si="41"/>
        <v>152</v>
      </c>
      <c r="AW73" s="89">
        <f t="shared" si="41"/>
        <v>6</v>
      </c>
      <c r="AX73" s="89">
        <f t="shared" si="41"/>
        <v>78</v>
      </c>
      <c r="AY73" s="89">
        <f t="shared" si="41"/>
        <v>72</v>
      </c>
      <c r="AZ73" s="90">
        <f t="shared" si="41"/>
        <v>2</v>
      </c>
      <c r="BA73" s="89">
        <f t="shared" si="41"/>
        <v>156</v>
      </c>
      <c r="BB73" s="89">
        <f t="shared" si="41"/>
        <v>12</v>
      </c>
      <c r="BC73" s="89">
        <f t="shared" si="41"/>
        <v>46</v>
      </c>
      <c r="BD73" s="89">
        <f t="shared" si="41"/>
        <v>108</v>
      </c>
      <c r="BE73" s="89">
        <f t="shared" si="41"/>
        <v>2</v>
      </c>
      <c r="BF73" s="14"/>
      <c r="BG73" s="14"/>
      <c r="BH73" s="68"/>
      <c r="BJ73" s="68"/>
      <c r="BL73" s="68"/>
    </row>
    <row r="74" spans="1:69" ht="13.5" customHeight="1" x14ac:dyDescent="0.2">
      <c r="A74" s="100"/>
      <c r="B74" s="275" t="s">
        <v>88</v>
      </c>
      <c r="C74" s="275"/>
      <c r="D74" s="275"/>
      <c r="E74" s="275"/>
      <c r="F74" s="275"/>
      <c r="G74" s="275"/>
      <c r="H74" s="275"/>
      <c r="I74" s="275"/>
      <c r="J74" s="275"/>
      <c r="K74" s="91"/>
      <c r="L74" s="91"/>
      <c r="M74" s="91"/>
      <c r="N74" s="91"/>
      <c r="O74" s="91"/>
      <c r="P74" s="91" t="s">
        <v>56</v>
      </c>
      <c r="Q74" s="144"/>
      <c r="R74" s="144"/>
      <c r="S74" s="145">
        <v>6</v>
      </c>
      <c r="T74" s="205"/>
      <c r="U74" s="206"/>
      <c r="V74" s="206"/>
      <c r="W74" s="206"/>
      <c r="X74" s="206"/>
      <c r="Y74" s="206"/>
      <c r="Z74" s="206"/>
      <c r="AA74" s="213"/>
      <c r="AB74" s="206"/>
      <c r="AC74" s="207"/>
      <c r="AD74" s="206"/>
      <c r="AE74" s="206"/>
      <c r="AF74" s="206"/>
      <c r="AG74" s="208"/>
      <c r="AH74" s="207"/>
      <c r="AI74" s="206"/>
      <c r="AJ74" s="206"/>
      <c r="AK74" s="209"/>
      <c r="AL74" s="206"/>
      <c r="AM74" s="207"/>
      <c r="AN74" s="206"/>
      <c r="AO74" s="206"/>
      <c r="AP74" s="206"/>
      <c r="AQ74" s="208"/>
      <c r="AR74" s="207"/>
      <c r="AS74" s="206"/>
      <c r="AT74" s="206"/>
      <c r="AU74" s="206"/>
      <c r="AV74" s="206"/>
      <c r="AW74" s="207"/>
      <c r="AX74" s="206"/>
      <c r="AY74" s="206"/>
      <c r="AZ74" s="209"/>
      <c r="BA74" s="192"/>
      <c r="BB74" s="192">
        <v>6</v>
      </c>
      <c r="BC74" s="206"/>
      <c r="BD74" s="206"/>
      <c r="BE74" s="206"/>
      <c r="BH74" s="68"/>
      <c r="BJ74" s="68"/>
      <c r="BL74" s="68"/>
    </row>
    <row r="75" spans="1:69" ht="22.5" customHeight="1" x14ac:dyDescent="0.2">
      <c r="A75" s="59" t="s">
        <v>102</v>
      </c>
      <c r="B75" s="276" t="s">
        <v>189</v>
      </c>
      <c r="C75" s="276"/>
      <c r="D75" s="276"/>
      <c r="E75" s="276"/>
      <c r="F75" s="276"/>
      <c r="G75" s="276"/>
      <c r="H75" s="276"/>
      <c r="I75" s="276"/>
      <c r="J75" s="276"/>
      <c r="K75" s="19"/>
      <c r="L75" s="19"/>
      <c r="M75" s="19"/>
      <c r="N75" s="19"/>
      <c r="O75" s="155" t="s">
        <v>56</v>
      </c>
      <c r="P75" s="34" t="s">
        <v>56</v>
      </c>
      <c r="Q75" s="144">
        <f>T75+U75+S75+R75</f>
        <v>152</v>
      </c>
      <c r="R75" s="144">
        <v>12</v>
      </c>
      <c r="S75" s="145">
        <f>AC75+AH75+AM75+AR75+AW75+BB75</f>
        <v>12</v>
      </c>
      <c r="T75" s="169">
        <f t="shared" ref="T75" si="42">AF75+AK75+AP75+AU75+AZ75+BE75</f>
        <v>4</v>
      </c>
      <c r="U75" s="34">
        <f>AD75+AI75+AN75+AS75+AX75+BC75</f>
        <v>124</v>
      </c>
      <c r="V75" s="34">
        <f>U75-W75-Y75-X75</f>
        <v>54</v>
      </c>
      <c r="W75" s="34"/>
      <c r="X75" s="34">
        <v>70</v>
      </c>
      <c r="Y75" s="34"/>
      <c r="Z75" s="34">
        <f>AE75+AJ75+AO75+AT75+AY75+BD75</f>
        <v>0</v>
      </c>
      <c r="AA75" s="204"/>
      <c r="AB75" s="34">
        <f>AD75+AE75+AF75</f>
        <v>0</v>
      </c>
      <c r="AC75" s="33"/>
      <c r="AD75" s="34"/>
      <c r="AE75" s="34"/>
      <c r="AF75" s="34"/>
      <c r="AG75" s="143">
        <f>AI75+AJ75+AK75</f>
        <v>0</v>
      </c>
      <c r="AH75" s="33"/>
      <c r="AI75" s="34"/>
      <c r="AJ75" s="34"/>
      <c r="AK75" s="36"/>
      <c r="AL75" s="34">
        <f>AN75+AO75+AP75</f>
        <v>0</v>
      </c>
      <c r="AM75" s="33"/>
      <c r="AN75" s="34"/>
      <c r="AO75" s="34"/>
      <c r="AP75" s="34"/>
      <c r="AQ75" s="143">
        <f>AS75+AT75+AU75</f>
        <v>0</v>
      </c>
      <c r="AR75" s="33"/>
      <c r="AS75" s="34"/>
      <c r="AT75" s="34"/>
      <c r="AU75" s="34"/>
      <c r="AV75" s="34">
        <f>AX75+AY75+AZ75</f>
        <v>80</v>
      </c>
      <c r="AW75" s="152">
        <v>6</v>
      </c>
      <c r="AX75" s="34">
        <v>78</v>
      </c>
      <c r="AY75" s="34"/>
      <c r="AZ75" s="36">
        <v>2</v>
      </c>
      <c r="BA75" s="34">
        <f>BC75+BD75+BE75</f>
        <v>48</v>
      </c>
      <c r="BB75" s="33">
        <v>6</v>
      </c>
      <c r="BC75" s="34">
        <v>46</v>
      </c>
      <c r="BD75" s="34"/>
      <c r="BE75" s="34">
        <v>2</v>
      </c>
      <c r="BF75"/>
      <c r="BH75" s="68"/>
      <c r="BJ75" s="68"/>
      <c r="BL75" s="68"/>
    </row>
    <row r="76" spans="1:69" ht="13.5" customHeight="1" x14ac:dyDescent="0.2">
      <c r="A76" s="59" t="s">
        <v>103</v>
      </c>
      <c r="B76" s="282" t="s">
        <v>16</v>
      </c>
      <c r="C76" s="282"/>
      <c r="D76" s="282"/>
      <c r="E76" s="282"/>
      <c r="F76" s="282"/>
      <c r="G76" s="282"/>
      <c r="H76" s="282"/>
      <c r="I76" s="282"/>
      <c r="J76" s="282"/>
      <c r="K76" s="19"/>
      <c r="L76" s="19"/>
      <c r="M76" s="19"/>
      <c r="N76" s="19"/>
      <c r="O76" s="34" t="s">
        <v>58</v>
      </c>
      <c r="P76" s="97"/>
      <c r="Q76" s="219">
        <f>Z76</f>
        <v>72</v>
      </c>
      <c r="R76" s="144"/>
      <c r="S76" s="145"/>
      <c r="T76" s="169"/>
      <c r="U76" s="34"/>
      <c r="V76" s="34"/>
      <c r="W76" s="34"/>
      <c r="X76" s="34"/>
      <c r="Y76" s="34"/>
      <c r="Z76" s="34">
        <f>AE76+AJ76+AO76+AT76+AY76+BD76</f>
        <v>72</v>
      </c>
      <c r="AA76" s="204"/>
      <c r="AB76" s="34"/>
      <c r="AC76" s="33"/>
      <c r="AD76" s="34"/>
      <c r="AE76" s="34"/>
      <c r="AF76" s="34"/>
      <c r="AG76" s="143"/>
      <c r="AH76" s="33"/>
      <c r="AI76" s="34"/>
      <c r="AJ76" s="34"/>
      <c r="AK76" s="36"/>
      <c r="AL76" s="34"/>
      <c r="AM76" s="33"/>
      <c r="AN76" s="34"/>
      <c r="AO76" s="34"/>
      <c r="AP76" s="34"/>
      <c r="AQ76" s="143"/>
      <c r="AR76" s="33"/>
      <c r="AS76" s="34"/>
      <c r="AT76" s="34"/>
      <c r="AU76" s="34"/>
      <c r="AV76" s="34">
        <f>AX76+AY76+AZ76</f>
        <v>72</v>
      </c>
      <c r="AW76" s="33"/>
      <c r="AX76" s="34"/>
      <c r="AY76" s="34">
        <v>72</v>
      </c>
      <c r="AZ76" s="36"/>
      <c r="BA76" s="34">
        <f>BC76+BD76+BE76</f>
        <v>0</v>
      </c>
      <c r="BB76" s="33"/>
      <c r="BC76" s="34"/>
      <c r="BD76" s="154"/>
      <c r="BE76" s="34"/>
      <c r="BF76" s="22"/>
      <c r="BH76" s="68"/>
      <c r="BJ76" s="68"/>
      <c r="BL76" s="68"/>
    </row>
    <row r="77" spans="1:69" ht="15" customHeight="1" x14ac:dyDescent="0.2">
      <c r="A77" s="59" t="s">
        <v>104</v>
      </c>
      <c r="B77" s="272" t="s">
        <v>17</v>
      </c>
      <c r="C77" s="272"/>
      <c r="D77" s="272"/>
      <c r="E77" s="272"/>
      <c r="F77" s="272"/>
      <c r="G77" s="272"/>
      <c r="H77" s="272"/>
      <c r="I77" s="272"/>
      <c r="J77" s="272"/>
      <c r="K77" s="19"/>
      <c r="L77" s="19"/>
      <c r="M77" s="19"/>
      <c r="N77" s="19"/>
      <c r="O77" s="19"/>
      <c r="P77" s="97" t="s">
        <v>58</v>
      </c>
      <c r="Q77" s="219">
        <f>Z77</f>
        <v>108</v>
      </c>
      <c r="R77" s="144"/>
      <c r="S77" s="145"/>
      <c r="T77" s="169"/>
      <c r="U77" s="34"/>
      <c r="V77" s="34"/>
      <c r="W77" s="34"/>
      <c r="X77" s="34"/>
      <c r="Y77" s="34"/>
      <c r="Z77" s="34">
        <f>AE77+AJ77+AO77+AT77+AY77+BD77</f>
        <v>108</v>
      </c>
      <c r="AA77" s="204"/>
      <c r="AB77" s="34">
        <f>AD77+AE77+AF77</f>
        <v>0</v>
      </c>
      <c r="AC77" s="33"/>
      <c r="AD77" s="34"/>
      <c r="AE77" s="34"/>
      <c r="AF77" s="34"/>
      <c r="AG77" s="143">
        <f>AI77+AJ77+AK77</f>
        <v>0</v>
      </c>
      <c r="AH77" s="33"/>
      <c r="AI77" s="34"/>
      <c r="AJ77" s="34"/>
      <c r="AK77" s="36"/>
      <c r="AL77" s="34">
        <f>AN77+AO77+AP77</f>
        <v>0</v>
      </c>
      <c r="AM77" s="33"/>
      <c r="AN77" s="34"/>
      <c r="AO77" s="34"/>
      <c r="AP77" s="34"/>
      <c r="AQ77" s="143">
        <f>AS77+AT77+AU77</f>
        <v>0</v>
      </c>
      <c r="AR77" s="33"/>
      <c r="AS77" s="34"/>
      <c r="AT77" s="34"/>
      <c r="AU77" s="34"/>
      <c r="AV77" s="34">
        <f>AX77+AY77+AZ77</f>
        <v>0</v>
      </c>
      <c r="AW77" s="33"/>
      <c r="AX77" s="34"/>
      <c r="AY77" s="34"/>
      <c r="AZ77" s="36"/>
      <c r="BA77" s="34">
        <f>BC77+BD77+BE77</f>
        <v>108</v>
      </c>
      <c r="BB77" s="33"/>
      <c r="BC77" s="34"/>
      <c r="BD77" s="34">
        <v>108</v>
      </c>
      <c r="BE77" s="34"/>
      <c r="BH77" s="68"/>
      <c r="BJ77" s="68"/>
      <c r="BL77" s="68"/>
    </row>
    <row r="78" spans="1:69" s="21" customFormat="1" ht="24.75" customHeight="1" x14ac:dyDescent="0.2">
      <c r="A78" s="87" t="s">
        <v>182</v>
      </c>
      <c r="B78" s="273" t="s">
        <v>181</v>
      </c>
      <c r="C78" s="273"/>
      <c r="D78" s="273"/>
      <c r="E78" s="273"/>
      <c r="F78" s="273"/>
      <c r="G78" s="273"/>
      <c r="H78" s="273"/>
      <c r="I78" s="273"/>
      <c r="J78" s="273"/>
      <c r="K78" s="274" t="s">
        <v>56</v>
      </c>
      <c r="L78" s="274"/>
      <c r="M78" s="274"/>
      <c r="N78" s="274"/>
      <c r="O78" s="274"/>
      <c r="P78" s="274"/>
      <c r="Q78" s="88">
        <f>SUM(Q79:Q82)+S79</f>
        <v>256</v>
      </c>
      <c r="R78" s="88">
        <f t="shared" ref="R78:Z78" si="43">SUM(R79:R82)</f>
        <v>6</v>
      </c>
      <c r="S78" s="89">
        <f t="shared" si="43"/>
        <v>12</v>
      </c>
      <c r="T78" s="89">
        <f t="shared" si="43"/>
        <v>4</v>
      </c>
      <c r="U78" s="89">
        <f t="shared" si="43"/>
        <v>162</v>
      </c>
      <c r="V78" s="89">
        <f t="shared" si="43"/>
        <v>78</v>
      </c>
      <c r="W78" s="89">
        <f t="shared" si="43"/>
        <v>0</v>
      </c>
      <c r="X78" s="89">
        <f t="shared" si="43"/>
        <v>84</v>
      </c>
      <c r="Y78" s="89">
        <f t="shared" si="43"/>
        <v>0</v>
      </c>
      <c r="Z78" s="89">
        <f t="shared" si="43"/>
        <v>72</v>
      </c>
      <c r="AA78" s="88">
        <f t="shared" ref="AA78:AP78" si="44">SUM(AA79:AA81)</f>
        <v>0</v>
      </c>
      <c r="AB78" s="89">
        <f t="shared" si="44"/>
        <v>0</v>
      </c>
      <c r="AC78" s="89">
        <f t="shared" si="44"/>
        <v>0</v>
      </c>
      <c r="AD78" s="89">
        <f t="shared" si="44"/>
        <v>0</v>
      </c>
      <c r="AE78" s="89">
        <f t="shared" si="44"/>
        <v>0</v>
      </c>
      <c r="AF78" s="89">
        <f t="shared" si="44"/>
        <v>0</v>
      </c>
      <c r="AG78" s="88">
        <f t="shared" si="44"/>
        <v>0</v>
      </c>
      <c r="AH78" s="89">
        <f t="shared" si="44"/>
        <v>0</v>
      </c>
      <c r="AI78" s="89">
        <f t="shared" si="44"/>
        <v>0</v>
      </c>
      <c r="AJ78" s="89">
        <f t="shared" si="44"/>
        <v>0</v>
      </c>
      <c r="AK78" s="90">
        <f t="shared" si="44"/>
        <v>0</v>
      </c>
      <c r="AL78" s="89">
        <f t="shared" si="44"/>
        <v>0</v>
      </c>
      <c r="AM78" s="89">
        <f t="shared" si="44"/>
        <v>0</v>
      </c>
      <c r="AN78" s="89">
        <f t="shared" si="44"/>
        <v>0</v>
      </c>
      <c r="AO78" s="89">
        <f t="shared" si="44"/>
        <v>0</v>
      </c>
      <c r="AP78" s="90">
        <f t="shared" si="44"/>
        <v>0</v>
      </c>
      <c r="AQ78" s="89">
        <f>SUM(AQ79:AQ84)</f>
        <v>0</v>
      </c>
      <c r="AR78" s="89">
        <f>SUM(AR79:AR84)</f>
        <v>0</v>
      </c>
      <c r="AS78" s="89">
        <f>SUM(AS79:AS84)</f>
        <v>0</v>
      </c>
      <c r="AT78" s="89">
        <f>SUM(AT79:AT84)</f>
        <v>0</v>
      </c>
      <c r="AU78" s="89">
        <f>SUM(AU79:AU84)</f>
        <v>0</v>
      </c>
      <c r="AV78" s="88">
        <f t="shared" ref="AV78:AZ78" si="45">SUM(AV79:AV81)</f>
        <v>154</v>
      </c>
      <c r="AW78" s="89">
        <f t="shared" si="45"/>
        <v>6</v>
      </c>
      <c r="AX78" s="89">
        <f t="shared" si="45"/>
        <v>116</v>
      </c>
      <c r="AY78" s="89">
        <f t="shared" si="45"/>
        <v>36</v>
      </c>
      <c r="AZ78" s="90">
        <f t="shared" si="45"/>
        <v>2</v>
      </c>
      <c r="BA78" s="95">
        <f>SUM(BA79:BA82)</f>
        <v>84</v>
      </c>
      <c r="BB78" s="95">
        <f t="shared" ref="BB78:BE78" si="46">SUM(BB79:BB82)</f>
        <v>6</v>
      </c>
      <c r="BC78" s="95">
        <f t="shared" si="46"/>
        <v>46</v>
      </c>
      <c r="BD78" s="95">
        <f t="shared" si="46"/>
        <v>36</v>
      </c>
      <c r="BE78" s="95">
        <f t="shared" si="46"/>
        <v>2</v>
      </c>
      <c r="BF78" s="14"/>
      <c r="BG78" s="14"/>
      <c r="BH78" s="68"/>
      <c r="BJ78" s="68"/>
      <c r="BL78" s="68"/>
    </row>
    <row r="79" spans="1:69" ht="12.75" customHeight="1" x14ac:dyDescent="0.2">
      <c r="A79" s="100"/>
      <c r="B79" s="275" t="s">
        <v>88</v>
      </c>
      <c r="C79" s="275"/>
      <c r="D79" s="275"/>
      <c r="E79" s="275"/>
      <c r="F79" s="275"/>
      <c r="G79" s="275"/>
      <c r="H79" s="275"/>
      <c r="I79" s="275"/>
      <c r="J79" s="275"/>
      <c r="K79" s="91"/>
      <c r="L79" s="91"/>
      <c r="M79" s="91"/>
      <c r="N79" s="91"/>
      <c r="O79" s="91"/>
      <c r="P79" s="91" t="s">
        <v>56</v>
      </c>
      <c r="Q79" s="144"/>
      <c r="R79" s="144"/>
      <c r="S79" s="145">
        <v>6</v>
      </c>
      <c r="T79" s="205"/>
      <c r="U79" s="206"/>
      <c r="V79" s="206"/>
      <c r="W79" s="206"/>
      <c r="X79" s="206"/>
      <c r="Y79" s="206"/>
      <c r="Z79" s="206"/>
      <c r="AA79" s="213"/>
      <c r="AB79" s="206"/>
      <c r="AC79" s="207"/>
      <c r="AD79" s="206"/>
      <c r="AE79" s="206"/>
      <c r="AF79" s="206"/>
      <c r="AG79" s="208"/>
      <c r="AH79" s="207"/>
      <c r="AI79" s="206"/>
      <c r="AJ79" s="206"/>
      <c r="AK79" s="209"/>
      <c r="AL79" s="206"/>
      <c r="AM79" s="207"/>
      <c r="AN79" s="206"/>
      <c r="AO79" s="206"/>
      <c r="AP79" s="209"/>
      <c r="AQ79" s="192"/>
      <c r="AR79" s="207"/>
      <c r="AS79" s="206"/>
      <c r="AT79" s="206"/>
      <c r="AU79" s="206"/>
      <c r="AV79" s="208"/>
      <c r="AW79" s="207"/>
      <c r="AX79" s="206"/>
      <c r="AY79" s="206"/>
      <c r="AZ79" s="209"/>
      <c r="BA79" s="206"/>
      <c r="BB79" s="192">
        <v>6</v>
      </c>
      <c r="BC79" s="206"/>
      <c r="BD79" s="206"/>
      <c r="BE79" s="206"/>
      <c r="BH79" s="68"/>
      <c r="BJ79" s="68"/>
      <c r="BL79" s="68"/>
    </row>
    <row r="80" spans="1:69" ht="25.5" customHeight="1" x14ac:dyDescent="0.2">
      <c r="A80" s="59" t="s">
        <v>183</v>
      </c>
      <c r="B80" s="277" t="s">
        <v>195</v>
      </c>
      <c r="C80" s="277"/>
      <c r="D80" s="277"/>
      <c r="E80" s="277"/>
      <c r="F80" s="277"/>
      <c r="G80" s="277"/>
      <c r="H80" s="277"/>
      <c r="I80" s="277"/>
      <c r="J80" s="277"/>
      <c r="K80" s="19"/>
      <c r="L80" s="19"/>
      <c r="M80" s="19"/>
      <c r="N80" s="155"/>
      <c r="O80" s="34" t="s">
        <v>56</v>
      </c>
      <c r="P80" s="34" t="s">
        <v>58</v>
      </c>
      <c r="Q80" s="144">
        <f>R80+T80+U80+S80</f>
        <v>178</v>
      </c>
      <c r="R80" s="144">
        <v>6</v>
      </c>
      <c r="S80" s="145">
        <f>AC80+AH80+AM80+AR80+AW80+BB80</f>
        <v>6</v>
      </c>
      <c r="T80" s="169">
        <f t="shared" ref="T80" si="47">AF80+AK80+AP80+AU80+AZ80+BE80</f>
        <v>4</v>
      </c>
      <c r="U80" s="34">
        <f>AD80+AI80+AN80+AS80+AX80+BC80</f>
        <v>162</v>
      </c>
      <c r="V80" s="34">
        <f>U80-W80-Y80-X80</f>
        <v>78</v>
      </c>
      <c r="W80" s="34"/>
      <c r="X80" s="34">
        <v>84</v>
      </c>
      <c r="Y80" s="34"/>
      <c r="Z80" s="34">
        <f t="shared" ref="Z80:Z84" si="48">AE80+AJ80+AO80+AT80+AY80+BD80</f>
        <v>0</v>
      </c>
      <c r="AA80" s="204"/>
      <c r="AB80" s="34">
        <f>AD80+AE80+AF80</f>
        <v>0</v>
      </c>
      <c r="AC80" s="33"/>
      <c r="AD80" s="34"/>
      <c r="AE80" s="34"/>
      <c r="AF80" s="34"/>
      <c r="AG80" s="143">
        <f>AI80+AJ80+AK80</f>
        <v>0</v>
      </c>
      <c r="AH80" s="33"/>
      <c r="AI80" s="34"/>
      <c r="AJ80" s="34"/>
      <c r="AK80" s="36"/>
      <c r="AL80" s="34">
        <f>AN80+AO80+AP80</f>
        <v>0</v>
      </c>
      <c r="AM80" s="33"/>
      <c r="AN80" s="34"/>
      <c r="AO80" s="34"/>
      <c r="AP80" s="36"/>
      <c r="AQ80" s="34">
        <f>AS80+AT80+AU80</f>
        <v>0</v>
      </c>
      <c r="AR80" s="33"/>
      <c r="AS80" s="34"/>
      <c r="AT80" s="34"/>
      <c r="AU80" s="34"/>
      <c r="AV80" s="143">
        <f>AX80+AY80+AZ80</f>
        <v>118</v>
      </c>
      <c r="AW80" s="33">
        <v>6</v>
      </c>
      <c r="AX80" s="34">
        <v>116</v>
      </c>
      <c r="AY80" s="34"/>
      <c r="AZ80" s="36">
        <v>2</v>
      </c>
      <c r="BA80" s="34">
        <f>BC80+BD80+BE80</f>
        <v>48</v>
      </c>
      <c r="BB80" s="33"/>
      <c r="BC80" s="34">
        <v>46</v>
      </c>
      <c r="BD80" s="34"/>
      <c r="BE80" s="34">
        <v>2</v>
      </c>
      <c r="BF80"/>
      <c r="BH80" s="68"/>
      <c r="BJ80" s="68"/>
      <c r="BL80" s="68"/>
    </row>
    <row r="81" spans="1:69" ht="13.5" customHeight="1" x14ac:dyDescent="0.2">
      <c r="A81" s="59" t="s">
        <v>184</v>
      </c>
      <c r="B81" s="257" t="s">
        <v>16</v>
      </c>
      <c r="C81" s="257"/>
      <c r="D81" s="257"/>
      <c r="E81" s="257"/>
      <c r="F81" s="257"/>
      <c r="G81" s="257"/>
      <c r="H81" s="257"/>
      <c r="I81" s="257"/>
      <c r="J81" s="257"/>
      <c r="K81" s="19"/>
      <c r="L81" s="19"/>
      <c r="M81" s="24"/>
      <c r="N81" s="150"/>
      <c r="O81" s="18" t="s">
        <v>58</v>
      </c>
      <c r="P81" s="19"/>
      <c r="Q81" s="219">
        <f>Z81</f>
        <v>36</v>
      </c>
      <c r="R81" s="144"/>
      <c r="S81" s="145"/>
      <c r="T81" s="169"/>
      <c r="U81" s="34"/>
      <c r="V81" s="34"/>
      <c r="W81" s="34"/>
      <c r="X81" s="34"/>
      <c r="Y81" s="34"/>
      <c r="Z81" s="34">
        <f t="shared" si="48"/>
        <v>36</v>
      </c>
      <c r="AA81" s="204"/>
      <c r="AB81" s="34">
        <f>AD81+AE81+AF81</f>
        <v>0</v>
      </c>
      <c r="AC81" s="33"/>
      <c r="AD81" s="34"/>
      <c r="AE81" s="34"/>
      <c r="AF81" s="34"/>
      <c r="AG81" s="143">
        <f>AI81+AJ81+AK81</f>
        <v>0</v>
      </c>
      <c r="AH81" s="33"/>
      <c r="AI81" s="34"/>
      <c r="AJ81" s="34"/>
      <c r="AK81" s="36"/>
      <c r="AL81" s="34">
        <f>AN81+AO81+AP81</f>
        <v>0</v>
      </c>
      <c r="AM81" s="33"/>
      <c r="AN81" s="34"/>
      <c r="AO81" s="34"/>
      <c r="AP81" s="36"/>
      <c r="AQ81" s="34">
        <f>AS81+AT81+AU81</f>
        <v>0</v>
      </c>
      <c r="AR81" s="33"/>
      <c r="AS81" s="34"/>
      <c r="AT81" s="34"/>
      <c r="AU81" s="34"/>
      <c r="AV81" s="143">
        <f>AX81+AY81+AZ81</f>
        <v>36</v>
      </c>
      <c r="AW81" s="33"/>
      <c r="AX81" s="34"/>
      <c r="AY81" s="34">
        <v>36</v>
      </c>
      <c r="AZ81" s="36"/>
      <c r="BA81" s="34">
        <f>BC81+BD81+BE81</f>
        <v>0</v>
      </c>
      <c r="BB81" s="33"/>
      <c r="BC81" s="34"/>
      <c r="BD81" s="34"/>
      <c r="BE81" s="34"/>
    </row>
    <row r="82" spans="1:69" ht="13.5" customHeight="1" x14ac:dyDescent="0.2">
      <c r="A82" s="73" t="s">
        <v>185</v>
      </c>
      <c r="B82" s="258" t="s">
        <v>17</v>
      </c>
      <c r="C82" s="258"/>
      <c r="D82" s="258"/>
      <c r="E82" s="258"/>
      <c r="F82" s="258"/>
      <c r="G82" s="258"/>
      <c r="H82" s="258"/>
      <c r="I82" s="258"/>
      <c r="J82" s="258"/>
      <c r="K82" s="38"/>
      <c r="L82" s="38"/>
      <c r="M82" s="41"/>
      <c r="N82" s="150"/>
      <c r="O82" s="39"/>
      <c r="P82" s="38" t="s">
        <v>58</v>
      </c>
      <c r="Q82" s="221">
        <f>Z82</f>
        <v>36</v>
      </c>
      <c r="R82" s="210"/>
      <c r="S82" s="211"/>
      <c r="T82" s="212"/>
      <c r="U82" s="155"/>
      <c r="V82" s="155"/>
      <c r="W82" s="155"/>
      <c r="X82" s="155"/>
      <c r="Y82" s="155"/>
      <c r="Z82" s="155">
        <f t="shared" si="48"/>
        <v>36</v>
      </c>
      <c r="AA82" s="214"/>
      <c r="AB82" s="34">
        <f>AD82+AE82+AF82</f>
        <v>0</v>
      </c>
      <c r="AC82" s="152"/>
      <c r="AD82" s="155"/>
      <c r="AE82" s="155"/>
      <c r="AF82" s="155"/>
      <c r="AG82" s="143">
        <f>AI82+AJ82+AK82</f>
        <v>0</v>
      </c>
      <c r="AH82" s="152"/>
      <c r="AI82" s="155"/>
      <c r="AJ82" s="155"/>
      <c r="AK82" s="215"/>
      <c r="AL82" s="34">
        <f>AN82+AO82+AP82</f>
        <v>0</v>
      </c>
      <c r="AM82" s="152"/>
      <c r="AN82" s="155"/>
      <c r="AO82" s="155"/>
      <c r="AP82" s="215"/>
      <c r="AQ82" s="155">
        <f>AS82+AT82+AU82</f>
        <v>0</v>
      </c>
      <c r="AR82" s="152"/>
      <c r="AS82" s="155"/>
      <c r="AT82" s="151"/>
      <c r="AU82" s="155"/>
      <c r="AV82" s="143">
        <f>AX82+AY82+AZ82</f>
        <v>0</v>
      </c>
      <c r="AW82" s="152"/>
      <c r="AX82" s="155"/>
      <c r="AY82" s="155"/>
      <c r="AZ82" s="215"/>
      <c r="BA82" s="34">
        <f>BC82+BD82+BE82</f>
        <v>36</v>
      </c>
      <c r="BB82" s="152"/>
      <c r="BC82" s="155"/>
      <c r="BD82" s="155">
        <v>36</v>
      </c>
      <c r="BE82" s="155"/>
    </row>
    <row r="83" spans="1:69" ht="11.25" customHeight="1" x14ac:dyDescent="0.2">
      <c r="A83" s="57" t="s">
        <v>105</v>
      </c>
      <c r="B83" s="259" t="s">
        <v>17</v>
      </c>
      <c r="C83" s="259"/>
      <c r="D83" s="259"/>
      <c r="E83" s="259"/>
      <c r="F83" s="259"/>
      <c r="G83" s="259"/>
      <c r="H83" s="259"/>
      <c r="I83" s="259"/>
      <c r="J83" s="259"/>
      <c r="K83" s="19"/>
      <c r="L83" s="19"/>
      <c r="M83" s="19"/>
      <c r="N83" s="98"/>
      <c r="O83" s="19"/>
      <c r="P83" s="19" t="s">
        <v>58</v>
      </c>
      <c r="Q83" s="219">
        <f>S83+T83+U83+Z83</f>
        <v>144</v>
      </c>
      <c r="R83" s="144"/>
      <c r="S83" s="145"/>
      <c r="T83" s="169"/>
      <c r="U83" s="34"/>
      <c r="V83" s="34"/>
      <c r="W83" s="34"/>
      <c r="X83" s="34"/>
      <c r="Y83" s="34"/>
      <c r="Z83" s="34">
        <f t="shared" si="48"/>
        <v>144</v>
      </c>
      <c r="AA83" s="196">
        <f>AC83+AH83+AM83+AR83+AW83+BB83</f>
        <v>0</v>
      </c>
      <c r="AB83" s="34">
        <f>AD83+AE83+AF83</f>
        <v>0</v>
      </c>
      <c r="AC83" s="33"/>
      <c r="AD83" s="34"/>
      <c r="AE83" s="34"/>
      <c r="AF83" s="34"/>
      <c r="AG83" s="143">
        <f>AI83+AJ83+AK83</f>
        <v>0</v>
      </c>
      <c r="AH83" s="33"/>
      <c r="AI83" s="34"/>
      <c r="AJ83" s="34"/>
      <c r="AK83" s="36"/>
      <c r="AL83" s="154">
        <f>AN83+AO83+AP83</f>
        <v>0</v>
      </c>
      <c r="AM83" s="33"/>
      <c r="AN83" s="34"/>
      <c r="AO83" s="34"/>
      <c r="AP83" s="34"/>
      <c r="AQ83" s="143">
        <f>AS83+AT83+AU83</f>
        <v>0</v>
      </c>
      <c r="AR83" s="33"/>
      <c r="AS83" s="34"/>
      <c r="AT83" s="34"/>
      <c r="AU83" s="36"/>
      <c r="AV83" s="34">
        <f>AX83+AY83+AZ83</f>
        <v>0</v>
      </c>
      <c r="AW83" s="33"/>
      <c r="AX83" s="34"/>
      <c r="AY83" s="34"/>
      <c r="AZ83" s="34"/>
      <c r="BA83" s="143">
        <f>BC83+BD83+BE83</f>
        <v>144</v>
      </c>
      <c r="BB83" s="33"/>
      <c r="BC83" s="34"/>
      <c r="BD83" s="34">
        <v>144</v>
      </c>
      <c r="BE83" s="34"/>
      <c r="BF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</row>
    <row r="84" spans="1:69" s="21" customFormat="1" ht="11.25" customHeight="1" x14ac:dyDescent="0.2">
      <c r="A84" s="57" t="s">
        <v>106</v>
      </c>
      <c r="B84" s="263" t="s">
        <v>20</v>
      </c>
      <c r="C84" s="263"/>
      <c r="D84" s="263"/>
      <c r="E84" s="263"/>
      <c r="F84" s="263"/>
      <c r="G84" s="263"/>
      <c r="H84" s="263"/>
      <c r="I84" s="263"/>
      <c r="J84" s="263"/>
      <c r="K84" s="58"/>
      <c r="L84" s="58"/>
      <c r="M84" s="58"/>
      <c r="N84" s="58"/>
      <c r="O84" s="58"/>
      <c r="P84" s="58"/>
      <c r="Q84" s="219">
        <f>AB84+AG84+AL84+AQ84+AV84+BA84</f>
        <v>216</v>
      </c>
      <c r="R84" s="144"/>
      <c r="S84" s="145"/>
      <c r="T84" s="169"/>
      <c r="U84" s="34"/>
      <c r="V84" s="34"/>
      <c r="W84" s="34"/>
      <c r="X84" s="34"/>
      <c r="Y84" s="34"/>
      <c r="Z84" s="34">
        <f t="shared" si="48"/>
        <v>0</v>
      </c>
      <c r="AA84" s="196"/>
      <c r="AB84" s="164"/>
      <c r="AC84" s="165"/>
      <c r="AD84" s="164"/>
      <c r="AE84" s="164"/>
      <c r="AF84" s="164"/>
      <c r="AG84" s="166"/>
      <c r="AH84" s="165"/>
      <c r="AI84" s="164"/>
      <c r="AJ84" s="164"/>
      <c r="AK84" s="167"/>
      <c r="AL84" s="164"/>
      <c r="AM84" s="165"/>
      <c r="AN84" s="164"/>
      <c r="AO84" s="164"/>
      <c r="AP84" s="164"/>
      <c r="AQ84" s="166"/>
      <c r="AR84" s="165"/>
      <c r="AS84" s="164"/>
      <c r="AT84" s="164"/>
      <c r="AU84" s="167"/>
      <c r="AV84" s="164"/>
      <c r="AW84" s="165"/>
      <c r="AX84" s="164"/>
      <c r="AY84" s="164"/>
      <c r="AZ84" s="164"/>
      <c r="BA84" s="166">
        <v>216</v>
      </c>
      <c r="BB84" s="165"/>
      <c r="BC84" s="164">
        <v>216</v>
      </c>
      <c r="BD84" s="164"/>
      <c r="BE84" s="164"/>
      <c r="BF84" s="102"/>
      <c r="BG84" s="14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</row>
    <row r="85" spans="1:69" s="21" customFormat="1" ht="15" customHeight="1" x14ac:dyDescent="0.2">
      <c r="A85" s="264" t="s">
        <v>22</v>
      </c>
      <c r="B85" s="264"/>
      <c r="C85" s="264"/>
      <c r="D85" s="264"/>
      <c r="E85" s="264"/>
      <c r="F85" s="264"/>
      <c r="G85" s="264"/>
      <c r="H85" s="264"/>
      <c r="I85" s="264"/>
      <c r="J85" s="264"/>
      <c r="K85" s="265"/>
      <c r="L85" s="265"/>
      <c r="M85" s="265"/>
      <c r="N85" s="265"/>
      <c r="O85" s="265"/>
      <c r="P85" s="265"/>
      <c r="Q85" s="216">
        <f>Q35+Q17</f>
        <v>4446</v>
      </c>
      <c r="R85" s="216">
        <f t="shared" ref="R85:AG85" si="49">R35+R17</f>
        <v>108</v>
      </c>
      <c r="S85" s="216">
        <f t="shared" si="49"/>
        <v>108</v>
      </c>
      <c r="T85" s="216">
        <f t="shared" si="49"/>
        <v>48</v>
      </c>
      <c r="U85" s="216">
        <f t="shared" si="49"/>
        <v>3066</v>
      </c>
      <c r="V85" s="216">
        <f t="shared" si="49"/>
        <v>1618</v>
      </c>
      <c r="W85" s="216">
        <f t="shared" si="49"/>
        <v>60</v>
      </c>
      <c r="X85" s="216">
        <f t="shared" si="49"/>
        <v>1348</v>
      </c>
      <c r="Y85" s="216">
        <f t="shared" si="49"/>
        <v>40</v>
      </c>
      <c r="Z85" s="216">
        <f t="shared" si="49"/>
        <v>900</v>
      </c>
      <c r="AA85" s="216" t="e">
        <f t="shared" si="49"/>
        <v>#REF!</v>
      </c>
      <c r="AB85" s="216">
        <f t="shared" si="49"/>
        <v>612</v>
      </c>
      <c r="AC85" s="216">
        <f t="shared" si="49"/>
        <v>0</v>
      </c>
      <c r="AD85" s="216">
        <f t="shared" si="49"/>
        <v>612</v>
      </c>
      <c r="AE85" s="216">
        <f t="shared" si="49"/>
        <v>0</v>
      </c>
      <c r="AF85" s="216">
        <f t="shared" si="49"/>
        <v>0</v>
      </c>
      <c r="AG85" s="217">
        <f t="shared" si="49"/>
        <v>792</v>
      </c>
      <c r="AH85" s="216"/>
      <c r="AI85" s="216"/>
      <c r="AJ85" s="216"/>
      <c r="AK85" s="218"/>
      <c r="AL85" s="216">
        <f>AL35+AL17</f>
        <v>576</v>
      </c>
      <c r="AM85" s="216"/>
      <c r="AN85" s="216"/>
      <c r="AO85" s="216"/>
      <c r="AP85" s="216"/>
      <c r="AQ85" s="217">
        <f>AQ35+AQ17</f>
        <v>846</v>
      </c>
      <c r="AR85" s="216"/>
      <c r="AS85" s="216"/>
      <c r="AT85" s="216"/>
      <c r="AU85" s="216"/>
      <c r="AV85" s="216">
        <f>AV35+AV17</f>
        <v>576</v>
      </c>
      <c r="AW85" s="216"/>
      <c r="AX85" s="216"/>
      <c r="AY85" s="216"/>
      <c r="AZ85" s="216"/>
      <c r="BA85" s="217">
        <f>BA35+BA17</f>
        <v>828</v>
      </c>
      <c r="BB85" s="216"/>
      <c r="BC85" s="216"/>
      <c r="BD85" s="216"/>
      <c r="BE85" s="216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</row>
    <row r="86" spans="1:69" ht="13.5" customHeight="1" x14ac:dyDescent="0.2">
      <c r="A86" s="266" t="s">
        <v>196</v>
      </c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19"/>
      <c r="R86" s="19"/>
      <c r="S86" s="61"/>
      <c r="T86" s="19"/>
      <c r="U86" s="19"/>
      <c r="V86" s="19"/>
      <c r="W86" s="19"/>
      <c r="X86" s="19"/>
      <c r="Y86" s="19"/>
      <c r="Z86" s="19"/>
      <c r="AA86" s="61" t="s">
        <v>93</v>
      </c>
      <c r="AB86" s="103">
        <f>AB85/AB15</f>
        <v>36</v>
      </c>
      <c r="AC86" s="104"/>
      <c r="AD86" s="103"/>
      <c r="AE86" s="103"/>
      <c r="AF86" s="103"/>
      <c r="AG86" s="105">
        <f>AG85/AG15</f>
        <v>36</v>
      </c>
      <c r="AH86" s="104"/>
      <c r="AI86" s="103"/>
      <c r="AJ86" s="103"/>
      <c r="AK86" s="106"/>
      <c r="AL86" s="107">
        <f>AL85/AL15</f>
        <v>36</v>
      </c>
      <c r="AM86" s="104"/>
      <c r="AN86" s="103"/>
      <c r="AO86" s="103"/>
      <c r="AP86" s="103"/>
      <c r="AQ86" s="105">
        <f>AQ85/AQ15</f>
        <v>36</v>
      </c>
      <c r="AR86" s="104"/>
      <c r="AS86" s="103"/>
      <c r="AT86" s="103"/>
      <c r="AU86" s="103"/>
      <c r="AV86" s="107">
        <f>AV85/AV15</f>
        <v>36</v>
      </c>
      <c r="AW86" s="104"/>
      <c r="AX86" s="103"/>
      <c r="AY86" s="103"/>
      <c r="AZ86" s="103"/>
      <c r="BA86" s="105">
        <f>BA85/BA15</f>
        <v>36</v>
      </c>
      <c r="BB86" s="104"/>
      <c r="BC86" s="103"/>
      <c r="BD86" s="103"/>
      <c r="BE86" s="103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</row>
    <row r="87" spans="1:69" ht="12" customHeight="1" x14ac:dyDescent="0.2">
      <c r="A87" s="266"/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7" t="s">
        <v>22</v>
      </c>
      <c r="R87" s="267"/>
      <c r="S87" s="268" t="s">
        <v>107</v>
      </c>
      <c r="T87" s="262" t="s">
        <v>108</v>
      </c>
      <c r="U87" s="262"/>
      <c r="V87" s="262"/>
      <c r="W87" s="262"/>
      <c r="X87" s="262"/>
      <c r="Y87" s="262"/>
      <c r="Z87" s="262"/>
      <c r="AA87" s="262"/>
      <c r="AB87" s="108">
        <f>AB85</f>
        <v>612</v>
      </c>
      <c r="AC87" s="109"/>
      <c r="AD87" s="108"/>
      <c r="AE87" s="108"/>
      <c r="AF87" s="108"/>
      <c r="AG87" s="110">
        <f>AG85</f>
        <v>792</v>
      </c>
      <c r="AH87" s="109"/>
      <c r="AI87" s="108"/>
      <c r="AJ87" s="108"/>
      <c r="AK87" s="111"/>
      <c r="AL87" s="108">
        <f>AL85</f>
        <v>576</v>
      </c>
      <c r="AM87" s="109"/>
      <c r="AN87" s="108"/>
      <c r="AO87" s="108"/>
      <c r="AP87" s="108"/>
      <c r="AQ87" s="110">
        <f>AQ85-AQ88-AQ89</f>
        <v>558</v>
      </c>
      <c r="AR87" s="109"/>
      <c r="AS87" s="108"/>
      <c r="AT87" s="108"/>
      <c r="AU87" s="108"/>
      <c r="AV87" s="108">
        <f>AV85-AV89-AV88</f>
        <v>360</v>
      </c>
      <c r="AW87" s="109"/>
      <c r="AX87" s="108"/>
      <c r="AY87" s="108"/>
      <c r="AZ87" s="108"/>
      <c r="BA87" s="110">
        <f>BA85-BA89-BA92-BA88</f>
        <v>216</v>
      </c>
      <c r="BB87" s="109"/>
      <c r="BC87" s="108"/>
      <c r="BD87" s="108"/>
      <c r="BE87" s="108"/>
      <c r="BF87" s="112">
        <f>AB87+AG87+AL87+AQ87+AV87+BA87</f>
        <v>3114</v>
      </c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</row>
    <row r="88" spans="1:69" ht="12" customHeight="1" x14ac:dyDescent="0.2">
      <c r="A88" s="266"/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7"/>
      <c r="R88" s="267"/>
      <c r="S88" s="268"/>
      <c r="T88" s="261" t="s">
        <v>109</v>
      </c>
      <c r="U88" s="261"/>
      <c r="V88" s="261"/>
      <c r="W88" s="261"/>
      <c r="X88" s="261"/>
      <c r="Y88" s="261"/>
      <c r="Z88" s="261"/>
      <c r="AA88" s="261"/>
      <c r="AB88" s="60">
        <f>AB61+AB66+AB71+AB76+AB82</f>
        <v>0</v>
      </c>
      <c r="AC88" s="113"/>
      <c r="AD88" s="60"/>
      <c r="AE88" s="60"/>
      <c r="AF88" s="60"/>
      <c r="AG88" s="60">
        <f>AG61+AG66+AG71+AG76+AG82</f>
        <v>0</v>
      </c>
      <c r="AH88" s="113"/>
      <c r="AI88" s="60"/>
      <c r="AJ88" s="60"/>
      <c r="AK88" s="114"/>
      <c r="AL88" s="60">
        <f>AL61+AL66+AL71+AL76+AL82</f>
        <v>0</v>
      </c>
      <c r="AM88" s="113"/>
      <c r="AN88" s="60"/>
      <c r="AO88" s="60"/>
      <c r="AP88" s="60"/>
      <c r="AQ88" s="60">
        <f>AQ61+AQ66+AQ71+AQ76+AQ82</f>
        <v>180</v>
      </c>
      <c r="AR88" s="113"/>
      <c r="AS88" s="60"/>
      <c r="AT88" s="60"/>
      <c r="AU88" s="60"/>
      <c r="AV88" s="222">
        <f>AV61+AV66+AV71+AV76+AV81</f>
        <v>216</v>
      </c>
      <c r="AW88" s="113"/>
      <c r="AX88" s="60"/>
      <c r="AY88" s="60"/>
      <c r="AZ88" s="60"/>
      <c r="BA88" s="60">
        <f>BA61+BA66+BA71+BA76+BA82</f>
        <v>36</v>
      </c>
      <c r="BB88" s="113"/>
      <c r="BC88" s="60"/>
      <c r="BD88" s="60"/>
      <c r="BE88" s="60"/>
      <c r="BF88" s="223">
        <f t="shared" ref="BF88:BF95" si="50">AB88+AG88+AL88+AQ88+AV88+BA88</f>
        <v>432</v>
      </c>
      <c r="BG88" s="101"/>
      <c r="BH88" s="115"/>
      <c r="BI88" s="101"/>
      <c r="BJ88" s="101"/>
      <c r="BK88" s="101"/>
      <c r="BL88" s="101"/>
      <c r="BM88" s="101"/>
      <c r="BN88" s="101"/>
      <c r="BO88" s="101"/>
      <c r="BP88" s="101"/>
      <c r="BQ88" s="101"/>
    </row>
    <row r="89" spans="1:69" ht="12" customHeight="1" x14ac:dyDescent="0.2">
      <c r="A89" s="266"/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7"/>
      <c r="R89" s="267"/>
      <c r="S89" s="268"/>
      <c r="T89" s="261" t="s">
        <v>110</v>
      </c>
      <c r="U89" s="261"/>
      <c r="V89" s="261"/>
      <c r="W89" s="261"/>
      <c r="X89" s="261"/>
      <c r="Y89" s="261"/>
      <c r="Z89" s="261"/>
      <c r="AA89" s="261"/>
      <c r="AB89" s="60">
        <f>AB62+AB67+AB72+AB77+AB82+AB83</f>
        <v>0</v>
      </c>
      <c r="AC89" s="113"/>
      <c r="AD89" s="60"/>
      <c r="AE89" s="60"/>
      <c r="AF89" s="60"/>
      <c r="AG89" s="60">
        <f>AG62+AG67+AG72+AG77+AG82+AG83</f>
        <v>0</v>
      </c>
      <c r="AH89" s="113"/>
      <c r="AI89" s="60"/>
      <c r="AJ89" s="60"/>
      <c r="AK89" s="114"/>
      <c r="AL89" s="60">
        <f>AL62+AL67+AL72+AL77+AL82+AL83</f>
        <v>0</v>
      </c>
      <c r="AM89" s="113"/>
      <c r="AN89" s="60"/>
      <c r="AO89" s="60"/>
      <c r="AP89" s="60"/>
      <c r="AQ89" s="60">
        <f>AQ62+AQ67+AQ72+AQ77+AQ82+AQ83</f>
        <v>108</v>
      </c>
      <c r="AR89" s="113"/>
      <c r="AS89" s="60"/>
      <c r="AT89" s="60"/>
      <c r="AU89" s="60"/>
      <c r="AV89" s="60">
        <f>AV62+AV67+AV72+AV77+AV82+AV83</f>
        <v>0</v>
      </c>
      <c r="AW89" s="113"/>
      <c r="AX89" s="60"/>
      <c r="AY89" s="60"/>
      <c r="AZ89" s="60"/>
      <c r="BA89" s="60">
        <f>BA62+BA67+BA72+BA77+BA83</f>
        <v>360</v>
      </c>
      <c r="BB89" s="113"/>
      <c r="BC89" s="60"/>
      <c r="BD89" s="60"/>
      <c r="BE89" s="60"/>
      <c r="BF89" s="223">
        <f t="shared" si="50"/>
        <v>468</v>
      </c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</row>
    <row r="90" spans="1:69" ht="12" customHeight="1" x14ac:dyDescent="0.2">
      <c r="A90" s="266"/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7"/>
      <c r="R90" s="267"/>
      <c r="S90" s="268"/>
      <c r="T90" s="261" t="s">
        <v>111</v>
      </c>
      <c r="U90" s="261"/>
      <c r="V90" s="261"/>
      <c r="W90" s="261"/>
      <c r="X90" s="261"/>
      <c r="Y90" s="261"/>
      <c r="Z90" s="261"/>
      <c r="AA90" s="261"/>
      <c r="AB90" s="60">
        <f>AC36+AC43+AC54</f>
        <v>0</v>
      </c>
      <c r="AC90" s="113"/>
      <c r="AD90" s="60"/>
      <c r="AE90" s="60"/>
      <c r="AF90" s="60"/>
      <c r="AG90" s="60">
        <f>AH17+AH36+AH43+AH54</f>
        <v>12</v>
      </c>
      <c r="AH90" s="113"/>
      <c r="AI90" s="60"/>
      <c r="AJ90" s="60"/>
      <c r="AK90" s="114"/>
      <c r="AL90" s="60">
        <f>AM36+AM43+AM54</f>
        <v>12</v>
      </c>
      <c r="AM90" s="113"/>
      <c r="AN90" s="60"/>
      <c r="AO90" s="60"/>
      <c r="AP90" s="60"/>
      <c r="AQ90" s="116">
        <f>AR36+AR43+AR54</f>
        <v>36</v>
      </c>
      <c r="AR90" s="113"/>
      <c r="AS90" s="60"/>
      <c r="AT90" s="60"/>
      <c r="AU90" s="60"/>
      <c r="AV90" s="60">
        <f>AW36+AW43+AW54</f>
        <v>18</v>
      </c>
      <c r="AW90" s="113"/>
      <c r="AX90" s="60"/>
      <c r="AY90" s="60"/>
      <c r="AZ90" s="60"/>
      <c r="BA90" s="116">
        <f>BB36+BB43+BB54</f>
        <v>30</v>
      </c>
      <c r="BB90" s="113"/>
      <c r="BC90" s="60"/>
      <c r="BD90" s="60"/>
      <c r="BE90" s="60"/>
      <c r="BF90" s="223">
        <f t="shared" si="50"/>
        <v>108</v>
      </c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</row>
    <row r="91" spans="1:69" ht="12" customHeight="1" x14ac:dyDescent="0.2">
      <c r="A91" s="266"/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7"/>
      <c r="R91" s="267"/>
      <c r="S91" s="268"/>
      <c r="T91" s="261" t="s">
        <v>112</v>
      </c>
      <c r="U91" s="261"/>
      <c r="V91" s="261"/>
      <c r="W91" s="261"/>
      <c r="X91" s="261"/>
      <c r="Y91" s="261"/>
      <c r="Z91" s="261"/>
      <c r="AA91" s="64"/>
      <c r="AB91" s="60">
        <v>0</v>
      </c>
      <c r="AC91" s="113"/>
      <c r="AD91" s="60"/>
      <c r="AE91" s="60"/>
      <c r="AF91" s="60"/>
      <c r="AG91" s="60">
        <f>R20+R31+R24</f>
        <v>60</v>
      </c>
      <c r="AH91" s="113"/>
      <c r="AI91" s="60"/>
      <c r="AJ91" s="60"/>
      <c r="AK91" s="114"/>
      <c r="AL91" s="60">
        <f>R45+R48+R50</f>
        <v>24</v>
      </c>
      <c r="AM91" s="113"/>
      <c r="AN91" s="60"/>
      <c r="AO91" s="60"/>
      <c r="AP91" s="60"/>
      <c r="AQ91" s="116">
        <f>R46+R47+R59</f>
        <v>0</v>
      </c>
      <c r="AR91" s="113"/>
      <c r="AS91" s="60"/>
      <c r="AT91" s="60"/>
      <c r="AU91" s="60"/>
      <c r="AV91" s="60">
        <f>R70+R80+6</f>
        <v>18</v>
      </c>
      <c r="AW91" s="113"/>
      <c r="AX91" s="60"/>
      <c r="AY91" s="60"/>
      <c r="AZ91" s="60"/>
      <c r="BA91" s="116">
        <f>R75-6</f>
        <v>6</v>
      </c>
      <c r="BB91" s="113"/>
      <c r="BC91" s="60"/>
      <c r="BD91" s="60"/>
      <c r="BE91" s="60"/>
      <c r="BF91" s="223">
        <f t="shared" si="50"/>
        <v>108</v>
      </c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</row>
    <row r="92" spans="1:69" ht="12" customHeight="1" x14ac:dyDescent="0.2">
      <c r="A92" s="266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7"/>
      <c r="R92" s="267"/>
      <c r="S92" s="268"/>
      <c r="T92" s="261" t="s">
        <v>113</v>
      </c>
      <c r="U92" s="261"/>
      <c r="V92" s="261"/>
      <c r="W92" s="261"/>
      <c r="X92" s="261"/>
      <c r="Y92" s="261"/>
      <c r="Z92" s="261"/>
      <c r="AA92" s="261"/>
      <c r="AB92" s="60">
        <f>AB84</f>
        <v>0</v>
      </c>
      <c r="AC92" s="60"/>
      <c r="AD92" s="60"/>
      <c r="AE92" s="60"/>
      <c r="AF92" s="60"/>
      <c r="AG92" s="116">
        <f>AG84</f>
        <v>0</v>
      </c>
      <c r="AH92" s="60"/>
      <c r="AI92" s="60"/>
      <c r="AJ92" s="60"/>
      <c r="AK92" s="114"/>
      <c r="AL92" s="60">
        <f>AL84</f>
        <v>0</v>
      </c>
      <c r="AM92" s="60"/>
      <c r="AN92" s="60"/>
      <c r="AO92" s="60"/>
      <c r="AP92" s="60"/>
      <c r="AQ92" s="116">
        <f>AQ84</f>
        <v>0</v>
      </c>
      <c r="AR92" s="60"/>
      <c r="AS92" s="60"/>
      <c r="AT92" s="60"/>
      <c r="AU92" s="60"/>
      <c r="AV92" s="60">
        <f>AV84</f>
        <v>0</v>
      </c>
      <c r="AW92" s="60"/>
      <c r="AX92" s="60"/>
      <c r="AY92" s="60"/>
      <c r="AZ92" s="60"/>
      <c r="BA92" s="116">
        <f>BA84</f>
        <v>216</v>
      </c>
      <c r="BB92" s="113"/>
      <c r="BC92" s="60"/>
      <c r="BD92" s="60"/>
      <c r="BE92" s="60"/>
      <c r="BF92" s="223">
        <f t="shared" si="50"/>
        <v>216</v>
      </c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</row>
    <row r="93" spans="1:69" ht="13.5" customHeight="1" x14ac:dyDescent="0.2">
      <c r="A93" s="266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7"/>
      <c r="R93" s="267"/>
      <c r="S93" s="269" t="s">
        <v>114</v>
      </c>
      <c r="T93" s="260" t="s">
        <v>115</v>
      </c>
      <c r="U93" s="260"/>
      <c r="V93" s="260"/>
      <c r="W93" s="260"/>
      <c r="X93" s="260"/>
      <c r="Y93" s="260"/>
      <c r="Z93" s="260"/>
      <c r="AA93" s="260"/>
      <c r="AB93" s="60">
        <f>COUNTIF(K20:K34,"Э")+COUNTIF(K38:K42,"Э")+COUNTIF(K45:K53,"Э")+COUNTIF(K58:K62,"Э")+COUNTIF(K64:K67,"Э")+COUNTIF(K69:K72,"Э")+COUNTIF(K74:K77,"Э")+COUNTIF(K79:K81,"Э")+COUNTIF(K83:K83,"Э")</f>
        <v>0</v>
      </c>
      <c r="AC93" s="61"/>
      <c r="AD93" s="60"/>
      <c r="AE93" s="60"/>
      <c r="AF93" s="60"/>
      <c r="AG93" s="116">
        <f>COUNTIF(L20:L34,"Э")+COUNTIF(L38:L42,"Э")+COUNTIF(L45:L53,"Э")+COUNTIF(L58:L62,"Э")+COUNTIF(L64:L67,"Э")+COUNTIF(L69:L72,"Э")+COUNTIF(L74:L77,"Э")+COUNTIF(L79:L81,"Э")+COUNTIF(L83:L83,"Э")</f>
        <v>3</v>
      </c>
      <c r="AH93" s="61"/>
      <c r="AI93" s="60"/>
      <c r="AJ93" s="60"/>
      <c r="AK93" s="114"/>
      <c r="AL93" s="60">
        <f>COUNTIF(M20:M34,"Э")+COUNTIF(M38:M42,"Э")+COUNTIF(M45:M53,"Э")+COUNTIF(M58:M62,"Э")+COUNTIF(M64:M67,"Э")+COUNTIF(M69:M72,"Э")+COUNTIF(M74:M77,"Э")+COUNTIF(M79:M81,"Э")+COUNTIF(M83:M83,"Э")</f>
        <v>2</v>
      </c>
      <c r="AM93" s="61"/>
      <c r="AN93" s="60"/>
      <c r="AO93" s="60"/>
      <c r="AP93" s="60"/>
      <c r="AQ93" s="116">
        <f>COUNTIF(N20:N34,"Э")+COUNTIF(N38:N42,"Э")+COUNTIF(N45:N53,"Э")+COUNTIF(N58:N62,"Э")+COUNTIF(N64:N67,"Э")+COUNTIF(N69:N72,"Э")+COUNTIF(N74:N77,"Э")+COUNTIF(N79:N81,"Э")+COUNTIF(N83:N83,"Э")</f>
        <v>6</v>
      </c>
      <c r="AR93" s="61"/>
      <c r="AS93" s="60"/>
      <c r="AT93" s="60"/>
      <c r="AU93" s="60"/>
      <c r="AV93" s="60">
        <f>COUNTIF(O20:O34,"Э")+COUNTIF(O38:O42,"Э")+COUNTIF(O45:O53,"Э")+COUNTIF(O58:O62,"Э")+COUNTIF(O64:O67,"Э")+COUNTIF(O69:O72,"Э")+COUNTIF(O74:O77,"Э")+COUNTIF(O79:O81,"Э")+COUNTIF(O83:O83,"Э")</f>
        <v>3</v>
      </c>
      <c r="AW93" s="61"/>
      <c r="AX93" s="60"/>
      <c r="AY93" s="60"/>
      <c r="AZ93" s="60"/>
      <c r="BA93" s="116">
        <f>COUNTIF(P20:P34,"Э")+COUNTIF(P38:P42,"Э")+COUNTIF(P45:P53,"Э")+COUNTIF(P58:P62,"Э")+COUNTIF(P64:P67,"Э")+COUNTIF(P69:P72,"Э")+COUNTIF(P74:P77,"Э")+COUNTIF(P79:P81,"Э")+COUNTIF(P83:P83,"Э")</f>
        <v>5</v>
      </c>
      <c r="BB93" s="61"/>
      <c r="BC93" s="60"/>
      <c r="BD93" s="60"/>
      <c r="BE93" s="60"/>
      <c r="BF93" s="112">
        <f t="shared" si="50"/>
        <v>19</v>
      </c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</row>
    <row r="94" spans="1:69" ht="12" customHeight="1" x14ac:dyDescent="0.2">
      <c r="A94" s="266"/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7"/>
      <c r="R94" s="267"/>
      <c r="S94" s="269"/>
      <c r="T94" s="261" t="s">
        <v>116</v>
      </c>
      <c r="U94" s="261"/>
      <c r="V94" s="261"/>
      <c r="W94" s="261"/>
      <c r="X94" s="261"/>
      <c r="Y94" s="261"/>
      <c r="Z94" s="261"/>
      <c r="AA94" s="261"/>
      <c r="AB94" s="60">
        <f>COUNTIF(K20:K34,"ДЗ")+COUNTIF(K38:K42,"ДЗ")+COUNTIF(K45:K53,"ДЗ")+COUNTIF(K58:K62,"ДЗ")+COUNTIF(K64:K67,"ДЗ")+COUNTIF(K69:K72,"ДЗ")+COUNTIF(K74:K77,"ДЗ")+COUNTIF(K79:K82,"ДЗ")+COUNTIF(K83:K83,"ДЗ")</f>
        <v>4</v>
      </c>
      <c r="AC94" s="61"/>
      <c r="AD94" s="60"/>
      <c r="AE94" s="60"/>
      <c r="AF94" s="60"/>
      <c r="AG94" s="116">
        <f>COUNTIF(L20:L34,"ДЗ")+COUNTIF(L38:L42,"ДЗ")+COUNTIF(L45:L53,"ДЗ")+COUNTIF(L58:L62,"ДЗ")+COUNTIF(L64:L67,"ДЗ")+COUNTIF(L69:L72,"ДЗ")+COUNTIF(L74:L77,"ДЗ")+COUNTIF(L79:L82,"ДЗ")+COUNTIF(L83:L83,"ДЗ")</f>
        <v>7</v>
      </c>
      <c r="AH94" s="61"/>
      <c r="AI94" s="60"/>
      <c r="AJ94" s="60"/>
      <c r="AK94" s="114"/>
      <c r="AL94" s="60">
        <f>COUNTIF(M20:M34,"ДЗ")+COUNTIF(M38:M42,"ДЗ")+COUNTIF(M45:M53,"ДЗ")+COUNTIF(M58:M62,"ДЗ")+COUNTIF(M64:M67,"ДЗ")+COUNTIF(M69:M72,"ДЗ")+COUNTIF(M74:M77,"ДЗ")+COUNTIF(M79:M82,"ДЗ")+COUNTIF(M83:M83,"ДЗ")</f>
        <v>6</v>
      </c>
      <c r="AM94" s="61"/>
      <c r="AN94" s="60"/>
      <c r="AO94" s="60"/>
      <c r="AP94" s="60"/>
      <c r="AQ94" s="116">
        <f>COUNTIF(N20:N34,"ДЗ")+COUNTIF(N38:N42,"ДЗ")+COUNTIF(N45:N53,"ДЗ")+COUNTIF(N58:N62,"ДЗ")+COUNTIF(N64:N67,"ДЗ")+COUNTIF(N69:N72,"ДЗ")+COUNTIF(N74:N77,"ДЗ")+COUNTIF(N79:N82,"ДЗ")+COUNTIF(N83:N83,"ДЗ")</f>
        <v>4</v>
      </c>
      <c r="AR94" s="61"/>
      <c r="AS94" s="60"/>
      <c r="AT94" s="60"/>
      <c r="AU94" s="60"/>
      <c r="AV94" s="60">
        <f>COUNTIF(O20:O34,"ДЗ")+COUNTIF(O38:O42,"ДЗ")+COUNTIF(O45:O53,"ДЗ")+COUNTIF(O58:O62,"ДЗ")+COUNTIF(O64:O67,"ДЗ")+COUNTIF(O69:O72,"ДЗ")+COUNTIF(O74:O77,"ДЗ")+COUNTIF(O79:O82,"ДЗ")+COUNTIF(O83:O83,"ДЗ")</f>
        <v>4</v>
      </c>
      <c r="AW94" s="61"/>
      <c r="AX94" s="60"/>
      <c r="AY94" s="60"/>
      <c r="AZ94" s="60"/>
      <c r="BA94" s="116">
        <f>COUNTIF(P20:P34,"ДЗ")+COUNTIF(P38:P42,"ДЗ")+COUNTIF(P45:P53,"ДЗ")+COUNTIF(P58:P62,"ДЗ")+COUNTIF(P64:P67,"ДЗ")+COUNTIF(P69:P72,"ДЗ")+COUNTIF(P74:P77,"ДЗ")+COUNTIF(P79:P82,"ДЗ")+COUNTIF(P83:P83,"ДЗ")</f>
        <v>7</v>
      </c>
      <c r="BB94" s="61"/>
      <c r="BC94" s="60"/>
      <c r="BD94" s="60"/>
      <c r="BE94" s="60"/>
      <c r="BF94" s="112">
        <f t="shared" si="50"/>
        <v>32</v>
      </c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</row>
    <row r="95" spans="1:69" ht="14.25" customHeight="1" x14ac:dyDescent="0.2">
      <c r="A95" s="266"/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7"/>
      <c r="R95" s="267"/>
      <c r="S95" s="269"/>
      <c r="T95" s="261" t="s">
        <v>117</v>
      </c>
      <c r="U95" s="261"/>
      <c r="V95" s="261"/>
      <c r="W95" s="261"/>
      <c r="X95" s="261"/>
      <c r="Y95" s="261"/>
      <c r="Z95" s="261"/>
      <c r="AA95" s="261"/>
      <c r="AB95" s="60">
        <f>COUNTIF(K20:K34,"З")+COUNTIF(K38:K42,"З")+COUNTIF(K45:K53,"З")+COUNTIF(K58:K62,"З")+COUNTIF(K64:K67,"З")+COUNTIF(K69:K72,"З")+COUNTIF(K74:K77,"З")+COUNTIF(K79:K81,"З")+COUNTIF(K83:K83,"З")</f>
        <v>1</v>
      </c>
      <c r="AC95" s="61"/>
      <c r="AD95" s="60"/>
      <c r="AE95" s="60"/>
      <c r="AF95" s="60"/>
      <c r="AG95" s="116">
        <f>COUNTIF(L20:L34,"З")+COUNTIF(L38:L42,"З")+COUNTIF(L45:L53,"З")+COUNTIF(L58:L62,"З")+COUNTIF(L64:L67,"З")+COUNTIF(L69:L72,"З")+COUNTIF(L74:L77,"З")+COUNTIF(L79:L81,"З")+COUNTIF(L83:L83,"З")</f>
        <v>0</v>
      </c>
      <c r="AH95" s="61"/>
      <c r="AI95" s="60"/>
      <c r="AJ95" s="60"/>
      <c r="AK95" s="114"/>
      <c r="AL95" s="60">
        <f>COUNTIF(M20:M34,"З")+COUNTIF(M38:M42,"З")+COUNTIF(M45:M53,"З")+COUNTIF(M58:M62,"З")+COUNTIF(M64:M67,"З")+COUNTIF(M69:M72,"З")+COUNTIF(M74:M77,"З")+COUNTIF(M79:M81,"З")+COUNTIF(M83:M83,"З")</f>
        <v>1</v>
      </c>
      <c r="AM95" s="61"/>
      <c r="AN95" s="60"/>
      <c r="AO95" s="60"/>
      <c r="AP95" s="60"/>
      <c r="AQ95" s="116">
        <f>COUNTIF(N20:N34,"З")+COUNTIF(N38:N42,"З")+COUNTIF(N45:N53,"З")+COUNTIF(N58:N62,"З")+COUNTIF(N64:N67,"З")+COUNTIF(N69:N72,"З")+COUNTIF(N74:N77,"З")+COUNTIF(N79:N81,"З")+COUNTIF(N83:N83,"З")</f>
        <v>1</v>
      </c>
      <c r="AR95" s="61"/>
      <c r="AS95" s="60"/>
      <c r="AT95" s="60"/>
      <c r="AU95" s="60"/>
      <c r="AV95" s="60">
        <f>COUNTIF(O20:O34,"З")+COUNTIF(O38:O42,"З")+COUNTIF(O45:O53,"З")+COUNTIF(O58:O62,"З")+COUNTIF(O64:O67,"З")+COUNTIF(O69:O72,"З")+COUNTIF(O74:O77,"З")+COUNTIF(O79:O81,"З")+COUNTIF(O83:O83,"З")</f>
        <v>1</v>
      </c>
      <c r="AW95" s="61"/>
      <c r="AX95" s="60"/>
      <c r="AY95" s="60"/>
      <c r="AZ95" s="60"/>
      <c r="BA95" s="116">
        <f>COUNTIF(P20:P34,"З")+COUNTIF(P38:P42,"З")+COUNTIF(P45:P53,"З")+COUNTIF(P58:P62,"З")+COUNTIF(P64:P67,"З")+COUNTIF(P69:P72,"З")+COUNTIF(P74:P77,"З")+COUNTIF(P79:P81,"З")+COUNTIF(P83:P83,"З")</f>
        <v>0</v>
      </c>
      <c r="BB95" s="61"/>
      <c r="BC95" s="60"/>
      <c r="BD95" s="60"/>
      <c r="BE95" s="60"/>
      <c r="BF95" s="112">
        <f t="shared" si="50"/>
        <v>4</v>
      </c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</row>
    <row r="96" spans="1:69" ht="12" customHeight="1" x14ac:dyDescent="0.2">
      <c r="Q96" s="117"/>
      <c r="R96" s="117"/>
      <c r="S96" s="118"/>
      <c r="T96" s="119" t="s">
        <v>118</v>
      </c>
      <c r="U96" s="119"/>
      <c r="V96" s="119"/>
      <c r="W96" s="119"/>
      <c r="X96" s="119"/>
      <c r="Y96" s="119"/>
      <c r="Z96" s="119"/>
      <c r="AA96" s="120"/>
      <c r="AB96" s="119"/>
      <c r="AC96" s="120"/>
      <c r="AD96" s="119"/>
      <c r="AE96" s="119"/>
      <c r="AF96" s="119"/>
      <c r="AG96" s="119"/>
      <c r="AH96" s="120"/>
      <c r="AI96" s="119"/>
      <c r="AJ96" s="119"/>
      <c r="AK96" s="119"/>
      <c r="AL96" s="121"/>
      <c r="AM96" s="120"/>
      <c r="AN96" s="119"/>
      <c r="AO96" s="119"/>
      <c r="AP96" s="119"/>
      <c r="AR96" s="120"/>
      <c r="AS96" s="119"/>
      <c r="AT96" s="119"/>
      <c r="AU96" s="119"/>
      <c r="AW96" s="120"/>
      <c r="AX96" s="119"/>
      <c r="AY96" s="119"/>
      <c r="AZ96" s="119"/>
      <c r="BB96" s="120"/>
      <c r="BC96" s="119"/>
      <c r="BD96" s="119"/>
      <c r="BE96" s="119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</row>
    <row r="97" spans="1:69" ht="12" customHeight="1" x14ac:dyDescent="0.2">
      <c r="Q97" s="117"/>
      <c r="R97" s="117"/>
      <c r="S97" s="118"/>
      <c r="AL97" s="122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</row>
    <row r="98" spans="1:69" ht="12" customHeight="1" x14ac:dyDescent="0.2">
      <c r="Q98" s="117"/>
      <c r="R98" s="117"/>
      <c r="S98" s="118"/>
      <c r="AL98" s="122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</row>
    <row r="99" spans="1:69" s="101" customFormat="1" ht="22.5" hidden="1" customHeight="1" x14ac:dyDescent="0.2">
      <c r="A99" s="256" t="s">
        <v>119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123"/>
      <c r="AD99" s="124"/>
      <c r="AE99" s="124"/>
      <c r="AF99" s="124"/>
      <c r="AG99" s="125"/>
      <c r="AH99" s="123"/>
      <c r="AI99" s="124"/>
      <c r="AJ99" s="124"/>
      <c r="AK99" s="124"/>
      <c r="AL99" s="126"/>
      <c r="AM99" s="123"/>
      <c r="AN99" s="124"/>
      <c r="AO99" s="124"/>
      <c r="AP99" s="124"/>
      <c r="AQ99" s="125"/>
      <c r="AR99" s="123"/>
      <c r="AS99" s="124"/>
      <c r="AT99" s="124"/>
      <c r="AU99" s="124"/>
      <c r="AV99" s="125"/>
      <c r="AW99" s="123"/>
      <c r="AX99" s="124"/>
      <c r="AY99" s="124"/>
      <c r="AZ99" s="124"/>
      <c r="BA99" s="125"/>
      <c r="BB99" s="123"/>
      <c r="BC99" s="124"/>
      <c r="BD99" s="124"/>
      <c r="BE99" s="124"/>
    </row>
    <row r="100" spans="1:69" s="101" customFormat="1" ht="12" hidden="1" customHeight="1" x14ac:dyDescent="0.2">
      <c r="A100" s="127"/>
      <c r="B100" s="128"/>
      <c r="K100" s="125"/>
      <c r="L100" s="125"/>
      <c r="M100" s="125"/>
      <c r="N100" s="125"/>
      <c r="O100" s="125"/>
      <c r="P100" s="125"/>
      <c r="Q100" s="129"/>
      <c r="R100" s="129"/>
      <c r="S100" s="130"/>
      <c r="T100" s="125"/>
      <c r="U100" s="125"/>
      <c r="V100" s="125"/>
      <c r="W100" s="125"/>
      <c r="X100" s="125"/>
      <c r="Y100" s="125"/>
      <c r="Z100" s="125"/>
      <c r="AA100" s="131"/>
      <c r="AB100" s="125"/>
      <c r="AC100" s="131"/>
      <c r="AD100" s="125"/>
      <c r="AE100" s="125"/>
      <c r="AF100" s="125"/>
      <c r="AG100" s="125"/>
      <c r="AH100" s="131"/>
      <c r="AI100" s="125"/>
      <c r="AJ100" s="125"/>
      <c r="AK100" s="125"/>
      <c r="AL100" s="126"/>
      <c r="AM100" s="131"/>
      <c r="AN100" s="125"/>
      <c r="AO100" s="125"/>
      <c r="AP100" s="125"/>
      <c r="AQ100" s="125"/>
      <c r="AR100" s="131"/>
      <c r="AS100" s="125"/>
      <c r="AT100" s="125"/>
      <c r="AU100" s="125"/>
      <c r="AV100" s="125"/>
      <c r="AW100" s="131"/>
      <c r="AX100" s="125"/>
      <c r="AY100" s="125"/>
      <c r="AZ100" s="125"/>
      <c r="BA100" s="125"/>
      <c r="BB100" s="131"/>
      <c r="BC100" s="125"/>
      <c r="BD100" s="125"/>
      <c r="BE100" s="125"/>
    </row>
    <row r="101" spans="1:69" s="101" customFormat="1" ht="12" hidden="1" customHeight="1" x14ac:dyDescent="0.2">
      <c r="A101" s="132" t="s">
        <v>120</v>
      </c>
      <c r="B101" s="254" t="s">
        <v>121</v>
      </c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133"/>
      <c r="AD101" s="134"/>
      <c r="AE101" s="134"/>
      <c r="AF101" s="134"/>
      <c r="AG101" s="125"/>
      <c r="AH101" s="133"/>
      <c r="AI101" s="134"/>
      <c r="AJ101" s="134"/>
      <c r="AK101" s="134"/>
      <c r="AL101" s="126"/>
      <c r="AM101" s="133"/>
      <c r="AN101" s="134"/>
      <c r="AO101" s="134"/>
      <c r="AP101" s="134"/>
      <c r="AQ101" s="125"/>
      <c r="AR101" s="133"/>
      <c r="AS101" s="134"/>
      <c r="AT101" s="134"/>
      <c r="AU101" s="134"/>
      <c r="AV101" s="125"/>
      <c r="AW101" s="133"/>
      <c r="AX101" s="134"/>
      <c r="AY101" s="134"/>
      <c r="AZ101" s="134"/>
      <c r="BA101" s="125"/>
      <c r="BB101" s="133"/>
      <c r="BC101" s="134"/>
      <c r="BD101" s="134"/>
      <c r="BE101" s="134"/>
    </row>
    <row r="102" spans="1:69" s="101" customFormat="1" ht="12.75" hidden="1" customHeight="1" x14ac:dyDescent="0.2">
      <c r="A102" s="135"/>
      <c r="B102" s="254" t="s">
        <v>122</v>
      </c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133"/>
      <c r="AD102" s="134"/>
      <c r="AE102" s="134"/>
      <c r="AF102" s="134"/>
      <c r="AG102" s="125"/>
      <c r="AH102" s="133"/>
      <c r="AI102" s="134"/>
      <c r="AJ102" s="134"/>
      <c r="AK102" s="134"/>
      <c r="AL102" s="126"/>
      <c r="AM102" s="133"/>
      <c r="AN102" s="134"/>
      <c r="AO102" s="134"/>
      <c r="AP102" s="134"/>
      <c r="AQ102" s="125"/>
      <c r="AR102" s="133"/>
      <c r="AS102" s="134"/>
      <c r="AT102" s="134"/>
      <c r="AU102" s="134"/>
      <c r="AV102" s="125"/>
      <c r="AW102" s="133"/>
      <c r="AX102" s="134"/>
      <c r="AY102" s="134"/>
      <c r="AZ102" s="134"/>
      <c r="BA102" s="125"/>
      <c r="BB102" s="133"/>
      <c r="BC102" s="134"/>
      <c r="BD102" s="134"/>
      <c r="BE102" s="134"/>
    </row>
    <row r="103" spans="1:69" s="101" customFormat="1" ht="12.75" hidden="1" customHeight="1" x14ac:dyDescent="0.2">
      <c r="A103" s="135">
        <v>1</v>
      </c>
      <c r="B103" s="252" t="s">
        <v>123</v>
      </c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136"/>
      <c r="AD103" s="137"/>
      <c r="AE103" s="137"/>
      <c r="AF103" s="137"/>
      <c r="AG103" s="125"/>
      <c r="AH103" s="136"/>
      <c r="AI103" s="137"/>
      <c r="AJ103" s="137"/>
      <c r="AK103" s="137"/>
      <c r="AL103" s="126"/>
      <c r="AM103" s="136"/>
      <c r="AN103" s="137"/>
      <c r="AO103" s="137"/>
      <c r="AP103" s="137"/>
      <c r="AQ103" s="125"/>
      <c r="AR103" s="136"/>
      <c r="AS103" s="137"/>
      <c r="AT103" s="137"/>
      <c r="AU103" s="137"/>
      <c r="AV103" s="125"/>
      <c r="AW103" s="136"/>
      <c r="AX103" s="137"/>
      <c r="AY103" s="137"/>
      <c r="AZ103" s="137"/>
      <c r="BA103" s="125"/>
      <c r="BB103" s="136"/>
      <c r="BC103" s="137"/>
      <c r="BD103" s="137"/>
      <c r="BE103" s="137"/>
    </row>
    <row r="104" spans="1:69" s="101" customFormat="1" ht="12.75" hidden="1" customHeight="1" x14ac:dyDescent="0.2">
      <c r="A104" s="135">
        <v>2</v>
      </c>
      <c r="B104" s="252" t="s">
        <v>124</v>
      </c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136"/>
      <c r="AD104" s="137"/>
      <c r="AE104" s="137"/>
      <c r="AF104" s="137"/>
      <c r="AG104" s="125"/>
      <c r="AH104" s="136"/>
      <c r="AI104" s="137"/>
      <c r="AJ104" s="137"/>
      <c r="AK104" s="137"/>
      <c r="AL104" s="126"/>
      <c r="AM104" s="136"/>
      <c r="AN104" s="137"/>
      <c r="AO104" s="137"/>
      <c r="AP104" s="137"/>
      <c r="AQ104" s="125"/>
      <c r="AR104" s="136"/>
      <c r="AS104" s="137"/>
      <c r="AT104" s="137"/>
      <c r="AU104" s="137"/>
      <c r="AV104" s="125"/>
      <c r="AW104" s="136"/>
      <c r="AX104" s="137"/>
      <c r="AY104" s="137"/>
      <c r="AZ104" s="137"/>
      <c r="BA104" s="125"/>
      <c r="BB104" s="136"/>
      <c r="BC104" s="137"/>
      <c r="BD104" s="137"/>
      <c r="BE104" s="137"/>
    </row>
    <row r="105" spans="1:69" s="101" customFormat="1" ht="12.75" hidden="1" customHeight="1" x14ac:dyDescent="0.2">
      <c r="A105" s="135">
        <v>3</v>
      </c>
      <c r="B105" s="252" t="s">
        <v>125</v>
      </c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136"/>
      <c r="AD105" s="137"/>
      <c r="AE105" s="137"/>
      <c r="AF105" s="137"/>
      <c r="AG105" s="125"/>
      <c r="AH105" s="136"/>
      <c r="AI105" s="137"/>
      <c r="AJ105" s="137"/>
      <c r="AK105" s="137"/>
      <c r="AL105" s="126"/>
      <c r="AM105" s="136"/>
      <c r="AN105" s="137"/>
      <c r="AO105" s="137"/>
      <c r="AP105" s="137"/>
      <c r="AQ105" s="125"/>
      <c r="AR105" s="136"/>
      <c r="AS105" s="137"/>
      <c r="AT105" s="137"/>
      <c r="AU105" s="137"/>
      <c r="AV105" s="125"/>
      <c r="AW105" s="136"/>
      <c r="AX105" s="137"/>
      <c r="AY105" s="137"/>
      <c r="AZ105" s="137"/>
      <c r="BA105" s="125"/>
      <c r="BB105" s="136"/>
      <c r="BC105" s="137"/>
      <c r="BD105" s="137"/>
      <c r="BE105" s="137"/>
    </row>
    <row r="106" spans="1:69" s="101" customFormat="1" ht="12.75" hidden="1" customHeight="1" x14ac:dyDescent="0.2">
      <c r="A106" s="135">
        <v>4</v>
      </c>
      <c r="B106" s="252" t="s">
        <v>126</v>
      </c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136"/>
      <c r="AD106" s="137"/>
      <c r="AE106" s="137"/>
      <c r="AF106" s="137"/>
      <c r="AG106" s="125"/>
      <c r="AH106" s="136"/>
      <c r="AI106" s="137"/>
      <c r="AJ106" s="137"/>
      <c r="AK106" s="137"/>
      <c r="AL106" s="126"/>
      <c r="AM106" s="136"/>
      <c r="AN106" s="137"/>
      <c r="AO106" s="137"/>
      <c r="AP106" s="137"/>
      <c r="AQ106" s="125"/>
      <c r="AR106" s="136"/>
      <c r="AS106" s="137"/>
      <c r="AT106" s="137"/>
      <c r="AU106" s="137"/>
      <c r="AV106" s="125"/>
      <c r="AW106" s="136"/>
      <c r="AX106" s="137"/>
      <c r="AY106" s="137"/>
      <c r="AZ106" s="137"/>
      <c r="BA106" s="125"/>
      <c r="BB106" s="136"/>
      <c r="BC106" s="137"/>
      <c r="BD106" s="137"/>
      <c r="BE106" s="137"/>
    </row>
    <row r="107" spans="1:69" s="101" customFormat="1" ht="12.75" hidden="1" customHeight="1" x14ac:dyDescent="0.2">
      <c r="A107" s="135">
        <v>5</v>
      </c>
      <c r="B107" s="252" t="s">
        <v>127</v>
      </c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136"/>
      <c r="AD107" s="137"/>
      <c r="AE107" s="137"/>
      <c r="AF107" s="137"/>
      <c r="AG107" s="125"/>
      <c r="AH107" s="136"/>
      <c r="AI107" s="137"/>
      <c r="AJ107" s="137"/>
      <c r="AK107" s="137"/>
      <c r="AL107" s="126"/>
      <c r="AM107" s="136"/>
      <c r="AN107" s="137"/>
      <c r="AO107" s="137"/>
      <c r="AP107" s="137"/>
      <c r="AQ107" s="125"/>
      <c r="AR107" s="136"/>
      <c r="AS107" s="137"/>
      <c r="AT107" s="137"/>
      <c r="AU107" s="137"/>
      <c r="AV107" s="125"/>
      <c r="AW107" s="136"/>
      <c r="AX107" s="137"/>
      <c r="AY107" s="137"/>
      <c r="AZ107" s="137"/>
      <c r="BA107" s="125"/>
      <c r="BB107" s="136"/>
      <c r="BC107" s="137"/>
      <c r="BD107" s="137"/>
      <c r="BE107" s="137"/>
    </row>
    <row r="108" spans="1:69" s="101" customFormat="1" ht="12.75" hidden="1" customHeight="1" x14ac:dyDescent="0.2">
      <c r="A108" s="135">
        <v>6</v>
      </c>
      <c r="B108" s="252" t="s">
        <v>128</v>
      </c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136"/>
      <c r="AD108" s="137"/>
      <c r="AE108" s="137"/>
      <c r="AF108" s="137"/>
      <c r="AG108" s="125"/>
      <c r="AH108" s="136"/>
      <c r="AI108" s="137"/>
      <c r="AJ108" s="137"/>
      <c r="AK108" s="137"/>
      <c r="AL108" s="126"/>
      <c r="AM108" s="136"/>
      <c r="AN108" s="137"/>
      <c r="AO108" s="137"/>
      <c r="AP108" s="137"/>
      <c r="AQ108" s="125"/>
      <c r="AR108" s="136"/>
      <c r="AS108" s="137"/>
      <c r="AT108" s="137"/>
      <c r="AU108" s="137"/>
      <c r="AV108" s="125"/>
      <c r="AW108" s="136"/>
      <c r="AX108" s="137"/>
      <c r="AY108" s="137"/>
      <c r="AZ108" s="137"/>
      <c r="BA108" s="125"/>
      <c r="BB108" s="136"/>
      <c r="BC108" s="137"/>
      <c r="BD108" s="137"/>
      <c r="BE108" s="137"/>
    </row>
    <row r="109" spans="1:69" s="101" customFormat="1" ht="11.25" hidden="1" x14ac:dyDescent="0.2">
      <c r="A109" s="135">
        <v>7</v>
      </c>
      <c r="B109" s="255" t="s">
        <v>129</v>
      </c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138"/>
      <c r="AD109" s="139"/>
      <c r="AE109" s="139"/>
      <c r="AF109" s="139"/>
      <c r="AG109" s="125"/>
      <c r="AH109" s="138"/>
      <c r="AI109" s="139"/>
      <c r="AJ109" s="139"/>
      <c r="AK109" s="139"/>
      <c r="AL109" s="126"/>
      <c r="AM109" s="138"/>
      <c r="AN109" s="139"/>
      <c r="AO109" s="139"/>
      <c r="AP109" s="139"/>
      <c r="AQ109" s="125"/>
      <c r="AR109" s="138"/>
      <c r="AS109" s="139"/>
      <c r="AT109" s="139"/>
      <c r="AU109" s="139"/>
      <c r="AV109" s="125"/>
      <c r="AW109" s="138"/>
      <c r="AX109" s="139"/>
      <c r="AY109" s="139"/>
      <c r="AZ109" s="139"/>
      <c r="BA109" s="125"/>
      <c r="BB109" s="138"/>
      <c r="BC109" s="139"/>
      <c r="BD109" s="139"/>
      <c r="BE109" s="139"/>
    </row>
    <row r="110" spans="1:69" s="101" customFormat="1" ht="12.75" hidden="1" customHeight="1" x14ac:dyDescent="0.2">
      <c r="A110" s="135">
        <v>8</v>
      </c>
      <c r="B110" s="252" t="s">
        <v>130</v>
      </c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136"/>
      <c r="AD110" s="137"/>
      <c r="AE110" s="137"/>
      <c r="AF110" s="137"/>
      <c r="AG110" s="125"/>
      <c r="AH110" s="136"/>
      <c r="AI110" s="137"/>
      <c r="AJ110" s="137"/>
      <c r="AK110" s="137"/>
      <c r="AL110" s="126"/>
      <c r="AM110" s="136"/>
      <c r="AN110" s="137"/>
      <c r="AO110" s="137"/>
      <c r="AP110" s="137"/>
      <c r="AQ110" s="125"/>
      <c r="AR110" s="136"/>
      <c r="AS110" s="137"/>
      <c r="AT110" s="137"/>
      <c r="AU110" s="137"/>
      <c r="AV110" s="125"/>
      <c r="AW110" s="136"/>
      <c r="AX110" s="137"/>
      <c r="AY110" s="137"/>
      <c r="AZ110" s="137"/>
      <c r="BA110" s="125"/>
      <c r="BB110" s="136"/>
      <c r="BC110" s="137"/>
      <c r="BD110" s="137"/>
      <c r="BE110" s="137"/>
    </row>
    <row r="111" spans="1:69" s="101" customFormat="1" ht="12.75" hidden="1" customHeight="1" x14ac:dyDescent="0.2">
      <c r="A111" s="135">
        <v>9</v>
      </c>
      <c r="B111" s="253" t="s">
        <v>131</v>
      </c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140"/>
      <c r="AD111" s="141"/>
      <c r="AE111" s="141"/>
      <c r="AF111" s="141"/>
      <c r="AG111" s="125"/>
      <c r="AH111" s="140"/>
      <c r="AI111" s="141"/>
      <c r="AJ111" s="141"/>
      <c r="AK111" s="141"/>
      <c r="AL111" s="126"/>
      <c r="AM111" s="140"/>
      <c r="AN111" s="141"/>
      <c r="AO111" s="141"/>
      <c r="AP111" s="141"/>
      <c r="AQ111" s="125"/>
      <c r="AR111" s="140"/>
      <c r="AS111" s="141"/>
      <c r="AT111" s="141"/>
      <c r="AU111" s="141"/>
      <c r="AV111" s="125"/>
      <c r="AW111" s="140"/>
      <c r="AX111" s="141"/>
      <c r="AY111" s="141"/>
      <c r="AZ111" s="141"/>
      <c r="BA111" s="125"/>
      <c r="BB111" s="140"/>
      <c r="BC111" s="141"/>
      <c r="BD111" s="141"/>
      <c r="BE111" s="141"/>
    </row>
    <row r="112" spans="1:69" s="101" customFormat="1" ht="12.75" hidden="1" customHeight="1" x14ac:dyDescent="0.2">
      <c r="A112" s="135">
        <v>10</v>
      </c>
      <c r="B112" s="252" t="s">
        <v>132</v>
      </c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136"/>
      <c r="AD112" s="137"/>
      <c r="AE112" s="137"/>
      <c r="AF112" s="137"/>
      <c r="AG112" s="125"/>
      <c r="AH112" s="136"/>
      <c r="AI112" s="137"/>
      <c r="AJ112" s="137"/>
      <c r="AK112" s="137"/>
      <c r="AL112" s="126"/>
      <c r="AM112" s="136"/>
      <c r="AN112" s="137"/>
      <c r="AO112" s="137"/>
      <c r="AP112" s="137"/>
      <c r="AQ112" s="125"/>
      <c r="AR112" s="136"/>
      <c r="AS112" s="137"/>
      <c r="AT112" s="137"/>
      <c r="AU112" s="137"/>
      <c r="AV112" s="125"/>
      <c r="AW112" s="136"/>
      <c r="AX112" s="137"/>
      <c r="AY112" s="137"/>
      <c r="AZ112" s="137"/>
      <c r="BA112" s="125"/>
      <c r="BB112" s="136"/>
      <c r="BC112" s="137"/>
      <c r="BD112" s="137"/>
      <c r="BE112" s="137"/>
    </row>
    <row r="113" spans="1:69" s="101" customFormat="1" ht="12.75" hidden="1" customHeight="1" x14ac:dyDescent="0.2">
      <c r="A113" s="135">
        <v>11</v>
      </c>
      <c r="B113" s="252" t="s">
        <v>133</v>
      </c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136"/>
      <c r="AD113" s="137"/>
      <c r="AE113" s="137"/>
      <c r="AF113" s="137"/>
      <c r="AG113" s="125"/>
      <c r="AH113" s="136"/>
      <c r="AI113" s="137"/>
      <c r="AJ113" s="137"/>
      <c r="AK113" s="137"/>
      <c r="AL113" s="126"/>
      <c r="AM113" s="136"/>
      <c r="AN113" s="137"/>
      <c r="AO113" s="137"/>
      <c r="AP113" s="137"/>
      <c r="AQ113" s="125"/>
      <c r="AR113" s="136"/>
      <c r="AS113" s="137"/>
      <c r="AT113" s="137"/>
      <c r="AU113" s="137"/>
      <c r="AV113" s="125"/>
      <c r="AW113" s="136"/>
      <c r="AX113" s="137"/>
      <c r="AY113" s="137"/>
      <c r="AZ113" s="137"/>
      <c r="BA113" s="125"/>
      <c r="BB113" s="136"/>
      <c r="BC113" s="137"/>
      <c r="BD113" s="137"/>
      <c r="BE113" s="137"/>
    </row>
    <row r="114" spans="1:69" s="101" customFormat="1" ht="12.75" hidden="1" customHeight="1" x14ac:dyDescent="0.2">
      <c r="A114" s="135">
        <v>12</v>
      </c>
      <c r="B114" s="252" t="s">
        <v>134</v>
      </c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136"/>
      <c r="AD114" s="137"/>
      <c r="AE114" s="137"/>
      <c r="AF114" s="137"/>
      <c r="AG114" s="125"/>
      <c r="AH114" s="136"/>
      <c r="AI114" s="137"/>
      <c r="AJ114" s="137"/>
      <c r="AK114" s="137"/>
      <c r="AL114" s="126"/>
      <c r="AM114" s="136"/>
      <c r="AN114" s="137"/>
      <c r="AO114" s="137"/>
      <c r="AP114" s="137"/>
      <c r="AQ114" s="125"/>
      <c r="AR114" s="136"/>
      <c r="AS114" s="137"/>
      <c r="AT114" s="137"/>
      <c r="AU114" s="137"/>
      <c r="AV114" s="125"/>
      <c r="AW114" s="136"/>
      <c r="AX114" s="137"/>
      <c r="AY114" s="137"/>
      <c r="AZ114" s="137"/>
      <c r="BA114" s="125"/>
      <c r="BB114" s="136"/>
      <c r="BC114" s="137"/>
      <c r="BD114" s="137"/>
      <c r="BE114" s="137"/>
    </row>
    <row r="115" spans="1:69" s="101" customFormat="1" ht="12.75" hidden="1" customHeight="1" x14ac:dyDescent="0.2">
      <c r="A115" s="135">
        <v>13</v>
      </c>
      <c r="B115" s="253" t="s">
        <v>135</v>
      </c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140"/>
      <c r="AD115" s="141"/>
      <c r="AE115" s="141"/>
      <c r="AF115" s="141"/>
      <c r="AG115" s="125"/>
      <c r="AH115" s="140"/>
      <c r="AI115" s="141"/>
      <c r="AJ115" s="141"/>
      <c r="AK115" s="141"/>
      <c r="AL115" s="126"/>
      <c r="AM115" s="140"/>
      <c r="AN115" s="141"/>
      <c r="AO115" s="141"/>
      <c r="AP115" s="141"/>
      <c r="AQ115" s="125"/>
      <c r="AR115" s="140"/>
      <c r="AS115" s="141"/>
      <c r="AT115" s="141"/>
      <c r="AU115" s="141"/>
      <c r="AV115" s="125"/>
      <c r="AW115" s="140"/>
      <c r="AX115" s="141"/>
      <c r="AY115" s="141"/>
      <c r="AZ115" s="141"/>
      <c r="BA115" s="125"/>
      <c r="BB115" s="140"/>
      <c r="BC115" s="141"/>
      <c r="BD115" s="141"/>
      <c r="BE115" s="141"/>
    </row>
    <row r="116" spans="1:69" s="101" customFormat="1" ht="12.75" hidden="1" customHeight="1" x14ac:dyDescent="0.2">
      <c r="A116" s="135"/>
      <c r="B116" s="254" t="s">
        <v>136</v>
      </c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133"/>
      <c r="AD116" s="134"/>
      <c r="AE116" s="134"/>
      <c r="AF116" s="134"/>
      <c r="AG116" s="125"/>
      <c r="AH116" s="133"/>
      <c r="AI116" s="134"/>
      <c r="AJ116" s="134"/>
      <c r="AK116" s="134"/>
      <c r="AL116" s="126"/>
      <c r="AM116" s="133"/>
      <c r="AN116" s="134"/>
      <c r="AO116" s="134"/>
      <c r="AP116" s="134"/>
      <c r="AQ116" s="125"/>
      <c r="AR116" s="133"/>
      <c r="AS116" s="134"/>
      <c r="AT116" s="134"/>
      <c r="AU116" s="134"/>
      <c r="AV116" s="125"/>
      <c r="AW116" s="133"/>
      <c r="AX116" s="134"/>
      <c r="AY116" s="134"/>
      <c r="AZ116" s="134"/>
      <c r="BA116" s="125"/>
      <c r="BB116" s="133"/>
      <c r="BC116" s="134"/>
      <c r="BD116" s="134"/>
      <c r="BE116" s="134"/>
    </row>
    <row r="117" spans="1:69" s="101" customFormat="1" ht="12.75" hidden="1" customHeight="1" x14ac:dyDescent="0.2">
      <c r="A117" s="135">
        <v>1</v>
      </c>
      <c r="B117" s="252" t="s">
        <v>137</v>
      </c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136"/>
      <c r="AD117" s="137"/>
      <c r="AE117" s="137"/>
      <c r="AF117" s="137"/>
      <c r="AG117" s="125"/>
      <c r="AH117" s="136"/>
      <c r="AI117" s="137"/>
      <c r="AJ117" s="137"/>
      <c r="AK117" s="137"/>
      <c r="AL117" s="126"/>
      <c r="AM117" s="136"/>
      <c r="AN117" s="137"/>
      <c r="AO117" s="137"/>
      <c r="AP117" s="137"/>
      <c r="AQ117" s="125"/>
      <c r="AR117" s="136"/>
      <c r="AS117" s="137"/>
      <c r="AT117" s="137"/>
      <c r="AU117" s="137"/>
      <c r="AV117" s="125"/>
      <c r="AW117" s="136"/>
      <c r="AX117" s="137"/>
      <c r="AY117" s="137"/>
      <c r="AZ117" s="137"/>
      <c r="BA117" s="125"/>
      <c r="BB117" s="136"/>
      <c r="BC117" s="137"/>
      <c r="BD117" s="137"/>
      <c r="BE117" s="137"/>
    </row>
    <row r="118" spans="1:69" s="101" customFormat="1" ht="11.25" hidden="1" x14ac:dyDescent="0.2">
      <c r="A118" s="135">
        <v>2</v>
      </c>
      <c r="B118" s="255" t="s">
        <v>138</v>
      </c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138"/>
      <c r="AD118" s="139"/>
      <c r="AE118" s="139"/>
      <c r="AF118" s="139"/>
      <c r="AG118" s="125"/>
      <c r="AH118" s="138"/>
      <c r="AI118" s="139"/>
      <c r="AJ118" s="139"/>
      <c r="AK118" s="139"/>
      <c r="AL118" s="126"/>
      <c r="AM118" s="138"/>
      <c r="AN118" s="139"/>
      <c r="AO118" s="139"/>
      <c r="AP118" s="139"/>
      <c r="AQ118" s="125"/>
      <c r="AR118" s="138"/>
      <c r="AS118" s="139"/>
      <c r="AT118" s="139"/>
      <c r="AU118" s="139"/>
      <c r="AV118" s="125"/>
      <c r="AW118" s="138"/>
      <c r="AX118" s="139"/>
      <c r="AY118" s="139"/>
      <c r="AZ118" s="139"/>
      <c r="BA118" s="125"/>
      <c r="BB118" s="138"/>
      <c r="BC118" s="139"/>
      <c r="BD118" s="139"/>
      <c r="BE118" s="139"/>
    </row>
    <row r="119" spans="1:69" s="101" customFormat="1" ht="12.75" hidden="1" customHeight="1" x14ac:dyDescent="0.2">
      <c r="A119" s="135">
        <v>3</v>
      </c>
      <c r="B119" s="252" t="s">
        <v>139</v>
      </c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136"/>
      <c r="AD119" s="137"/>
      <c r="AE119" s="137"/>
      <c r="AF119" s="137"/>
      <c r="AG119" s="125"/>
      <c r="AH119" s="136"/>
      <c r="AI119" s="137"/>
      <c r="AJ119" s="137"/>
      <c r="AK119" s="137"/>
      <c r="AL119" s="126"/>
      <c r="AM119" s="136"/>
      <c r="AN119" s="137"/>
      <c r="AO119" s="137"/>
      <c r="AP119" s="137"/>
      <c r="AQ119" s="125"/>
      <c r="AR119" s="136"/>
      <c r="AS119" s="137"/>
      <c r="AT119" s="137"/>
      <c r="AU119" s="137"/>
      <c r="AV119" s="125"/>
      <c r="AW119" s="136"/>
      <c r="AX119" s="137"/>
      <c r="AY119" s="137"/>
      <c r="AZ119" s="137"/>
      <c r="BA119" s="125"/>
      <c r="BB119" s="136"/>
      <c r="BC119" s="137"/>
      <c r="BD119" s="137"/>
      <c r="BE119" s="137"/>
    </row>
    <row r="120" spans="1:69" s="101" customFormat="1" ht="12.75" hidden="1" customHeight="1" x14ac:dyDescent="0.2">
      <c r="A120" s="135"/>
      <c r="B120" s="254" t="s">
        <v>140</v>
      </c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133"/>
      <c r="AD120" s="134"/>
      <c r="AE120" s="134"/>
      <c r="AF120" s="134"/>
      <c r="AG120" s="125"/>
      <c r="AH120" s="133"/>
      <c r="AI120" s="134"/>
      <c r="AJ120" s="134"/>
      <c r="AK120" s="134"/>
      <c r="AL120" s="126"/>
      <c r="AM120" s="133"/>
      <c r="AN120" s="134"/>
      <c r="AO120" s="134"/>
      <c r="AP120" s="134"/>
      <c r="AQ120" s="125"/>
      <c r="AR120" s="133"/>
      <c r="AS120" s="134"/>
      <c r="AT120" s="134"/>
      <c r="AU120" s="134"/>
      <c r="AV120" s="125"/>
      <c r="AW120" s="133"/>
      <c r="AX120" s="134"/>
      <c r="AY120" s="134"/>
      <c r="AZ120" s="134"/>
      <c r="BA120" s="125"/>
      <c r="BB120" s="133"/>
      <c r="BC120" s="134"/>
      <c r="BD120" s="134"/>
      <c r="BE120" s="134"/>
    </row>
    <row r="121" spans="1:69" s="101" customFormat="1" ht="12.75" hidden="1" customHeight="1" x14ac:dyDescent="0.2">
      <c r="A121" s="135">
        <v>1</v>
      </c>
      <c r="B121" s="252" t="s">
        <v>141</v>
      </c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136"/>
      <c r="AD121" s="137"/>
      <c r="AE121" s="137"/>
      <c r="AF121" s="137"/>
      <c r="AG121" s="125"/>
      <c r="AH121" s="136"/>
      <c r="AI121" s="137"/>
      <c r="AJ121" s="137"/>
      <c r="AK121" s="137"/>
      <c r="AL121" s="126"/>
      <c r="AM121" s="136"/>
      <c r="AN121" s="137"/>
      <c r="AO121" s="137"/>
      <c r="AP121" s="137"/>
      <c r="AQ121" s="125"/>
      <c r="AR121" s="136"/>
      <c r="AS121" s="137"/>
      <c r="AT121" s="137"/>
      <c r="AU121" s="137"/>
      <c r="AV121" s="125"/>
      <c r="AW121" s="136"/>
      <c r="AX121" s="137"/>
      <c r="AY121" s="137"/>
      <c r="AZ121" s="137"/>
      <c r="BA121" s="125"/>
      <c r="BB121" s="136"/>
      <c r="BC121" s="137"/>
      <c r="BD121" s="137"/>
      <c r="BE121" s="137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</row>
    <row r="122" spans="1:69" s="101" customFormat="1" ht="12.75" hidden="1" customHeight="1" x14ac:dyDescent="0.2">
      <c r="A122" s="135">
        <v>2</v>
      </c>
      <c r="B122" s="252" t="s">
        <v>142</v>
      </c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136"/>
      <c r="AD122" s="137"/>
      <c r="AE122" s="137"/>
      <c r="AF122" s="137"/>
      <c r="AG122" s="125"/>
      <c r="AH122" s="136"/>
      <c r="AI122" s="137"/>
      <c r="AJ122" s="137"/>
      <c r="AK122" s="137"/>
      <c r="AL122" s="126"/>
      <c r="AM122" s="136"/>
      <c r="AN122" s="137"/>
      <c r="AO122" s="137"/>
      <c r="AP122" s="137"/>
      <c r="AQ122" s="125"/>
      <c r="AR122" s="136"/>
      <c r="AS122" s="137"/>
      <c r="AT122" s="137"/>
      <c r="AU122" s="137"/>
      <c r="AV122" s="125"/>
      <c r="AW122" s="136"/>
      <c r="AX122" s="137"/>
      <c r="AY122" s="137"/>
      <c r="AZ122" s="137"/>
      <c r="BA122" s="125"/>
      <c r="BB122" s="136"/>
      <c r="BC122" s="137"/>
      <c r="BD122" s="137"/>
      <c r="BE122" s="137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</row>
    <row r="123" spans="1:69" s="101" customFormat="1" ht="12.75" hidden="1" customHeight="1" x14ac:dyDescent="0.2">
      <c r="A123" s="135">
        <v>3</v>
      </c>
      <c r="B123" s="252" t="s">
        <v>143</v>
      </c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136"/>
      <c r="AD123" s="137"/>
      <c r="AE123" s="137"/>
      <c r="AF123" s="137"/>
      <c r="AG123" s="125"/>
      <c r="AH123" s="136"/>
      <c r="AI123" s="137"/>
      <c r="AJ123" s="137"/>
      <c r="AK123" s="137"/>
      <c r="AL123" s="126"/>
      <c r="AM123" s="136"/>
      <c r="AN123" s="137"/>
      <c r="AO123" s="137"/>
      <c r="AP123" s="137"/>
      <c r="AQ123" s="125"/>
      <c r="AR123" s="136"/>
      <c r="AS123" s="137"/>
      <c r="AT123" s="137"/>
      <c r="AU123" s="137"/>
      <c r="AV123" s="125"/>
      <c r="AW123" s="136"/>
      <c r="AX123" s="137"/>
      <c r="AY123" s="137"/>
      <c r="AZ123" s="137"/>
      <c r="BA123" s="125"/>
      <c r="BB123" s="136"/>
      <c r="BC123" s="137"/>
      <c r="BD123" s="137"/>
      <c r="BE123" s="137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</row>
    <row r="124" spans="1:69" s="101" customFormat="1" ht="12.75" hidden="1" customHeight="1" x14ac:dyDescent="0.2">
      <c r="A124" s="135"/>
      <c r="B124" s="254" t="s">
        <v>144</v>
      </c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133"/>
      <c r="AD124" s="134"/>
      <c r="AE124" s="134"/>
      <c r="AF124" s="134"/>
      <c r="AG124" s="125"/>
      <c r="AH124" s="133"/>
      <c r="AI124" s="134"/>
      <c r="AJ124" s="134"/>
      <c r="AK124" s="134"/>
      <c r="AL124" s="126"/>
      <c r="AM124" s="133"/>
      <c r="AN124" s="134"/>
      <c r="AO124" s="134"/>
      <c r="AP124" s="134"/>
      <c r="AQ124" s="125"/>
      <c r="AR124" s="133"/>
      <c r="AS124" s="134"/>
      <c r="AT124" s="134"/>
      <c r="AU124" s="134"/>
      <c r="AV124" s="125"/>
      <c r="AW124" s="133"/>
      <c r="AX124" s="134"/>
      <c r="AY124" s="134"/>
      <c r="AZ124" s="134"/>
      <c r="BA124" s="125"/>
      <c r="BB124" s="133"/>
      <c r="BC124" s="134"/>
      <c r="BD124" s="134"/>
      <c r="BE124" s="13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</row>
    <row r="125" spans="1:69" s="101" customFormat="1" ht="12.75" hidden="1" customHeight="1" x14ac:dyDescent="0.2">
      <c r="A125" s="135">
        <v>1</v>
      </c>
      <c r="B125" s="253" t="s">
        <v>145</v>
      </c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140"/>
      <c r="AD125" s="141"/>
      <c r="AE125" s="141"/>
      <c r="AF125" s="141"/>
      <c r="AG125" s="125"/>
      <c r="AH125" s="140"/>
      <c r="AI125" s="141"/>
      <c r="AJ125" s="141"/>
      <c r="AK125" s="141"/>
      <c r="AL125" s="126"/>
      <c r="AM125" s="140"/>
      <c r="AN125" s="141"/>
      <c r="AO125" s="141"/>
      <c r="AP125" s="141"/>
      <c r="AQ125" s="125"/>
      <c r="AR125" s="140"/>
      <c r="AS125" s="141"/>
      <c r="AT125" s="141"/>
      <c r="AU125" s="141"/>
      <c r="AV125" s="125"/>
      <c r="AW125" s="140"/>
      <c r="AX125" s="141"/>
      <c r="AY125" s="141"/>
      <c r="AZ125" s="141"/>
      <c r="BA125" s="125"/>
      <c r="BB125" s="140"/>
      <c r="BC125" s="141"/>
      <c r="BD125" s="141"/>
      <c r="BE125" s="141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</row>
    <row r="126" spans="1:69" s="101" customFormat="1" ht="12.75" hidden="1" customHeight="1" x14ac:dyDescent="0.2">
      <c r="A126" s="135">
        <v>2</v>
      </c>
      <c r="B126" s="253" t="s">
        <v>146</v>
      </c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140"/>
      <c r="AD126" s="141"/>
      <c r="AE126" s="141"/>
      <c r="AF126" s="141"/>
      <c r="AG126" s="125"/>
      <c r="AH126" s="140"/>
      <c r="AI126" s="141"/>
      <c r="AJ126" s="141"/>
      <c r="AK126" s="141"/>
      <c r="AL126" s="126"/>
      <c r="AM126" s="140"/>
      <c r="AN126" s="141"/>
      <c r="AO126" s="141"/>
      <c r="AP126" s="141"/>
      <c r="AQ126" s="125"/>
      <c r="AR126" s="140"/>
      <c r="AS126" s="141"/>
      <c r="AT126" s="141"/>
      <c r="AU126" s="141"/>
      <c r="AV126" s="125"/>
      <c r="AW126" s="140"/>
      <c r="AX126" s="141"/>
      <c r="AY126" s="141"/>
      <c r="AZ126" s="141"/>
      <c r="BA126" s="125"/>
      <c r="BB126" s="140"/>
      <c r="BC126" s="141"/>
      <c r="BD126" s="141"/>
      <c r="BE126" s="141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</row>
    <row r="127" spans="1:69" s="101" customFormat="1" ht="12.75" hidden="1" customHeight="1" x14ac:dyDescent="0.2">
      <c r="A127" s="135">
        <v>3</v>
      </c>
      <c r="B127" s="253" t="s">
        <v>147</v>
      </c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140"/>
      <c r="AD127" s="141"/>
      <c r="AE127" s="141"/>
      <c r="AF127" s="141"/>
      <c r="AG127" s="125"/>
      <c r="AH127" s="140"/>
      <c r="AI127" s="141"/>
      <c r="AJ127" s="141"/>
      <c r="AK127" s="141"/>
      <c r="AL127" s="126"/>
      <c r="AM127" s="140"/>
      <c r="AN127" s="141"/>
      <c r="AO127" s="141"/>
      <c r="AP127" s="141"/>
      <c r="AQ127" s="125"/>
      <c r="AR127" s="140"/>
      <c r="AS127" s="141"/>
      <c r="AT127" s="141"/>
      <c r="AU127" s="141"/>
      <c r="AV127" s="125"/>
      <c r="AW127" s="140"/>
      <c r="AX127" s="141"/>
      <c r="AY127" s="141"/>
      <c r="AZ127" s="141"/>
      <c r="BA127" s="125"/>
      <c r="BB127" s="140"/>
      <c r="BC127" s="141"/>
      <c r="BD127" s="141"/>
      <c r="BE127" s="141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</row>
    <row r="128" spans="1:69" s="101" customFormat="1" ht="12.75" hidden="1" customHeight="1" x14ac:dyDescent="0.2">
      <c r="A128" s="135"/>
      <c r="B128" s="254" t="s">
        <v>148</v>
      </c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133"/>
      <c r="AD128" s="134"/>
      <c r="AE128" s="134"/>
      <c r="AF128" s="134"/>
      <c r="AG128" s="125"/>
      <c r="AH128" s="133"/>
      <c r="AI128" s="134"/>
      <c r="AJ128" s="134"/>
      <c r="AK128" s="134"/>
      <c r="AL128" s="126"/>
      <c r="AM128" s="133"/>
      <c r="AN128" s="134"/>
      <c r="AO128" s="134"/>
      <c r="AP128" s="134"/>
      <c r="AQ128" s="125"/>
      <c r="AR128" s="133"/>
      <c r="AS128" s="134"/>
      <c r="AT128" s="134"/>
      <c r="AU128" s="134"/>
      <c r="AV128" s="125"/>
      <c r="AW128" s="133"/>
      <c r="AX128" s="134"/>
      <c r="AY128" s="134"/>
      <c r="AZ128" s="134"/>
      <c r="BA128" s="125"/>
      <c r="BB128" s="133"/>
      <c r="BC128" s="134"/>
      <c r="BD128" s="134"/>
      <c r="BE128" s="13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</row>
    <row r="129" spans="1:69" s="101" customFormat="1" ht="12.75" hidden="1" customHeight="1" x14ac:dyDescent="0.2">
      <c r="A129" s="135">
        <v>1</v>
      </c>
      <c r="B129" s="252" t="s">
        <v>149</v>
      </c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136"/>
      <c r="AD129" s="137"/>
      <c r="AE129" s="137"/>
      <c r="AF129" s="137"/>
      <c r="AG129" s="125"/>
      <c r="AH129" s="136"/>
      <c r="AI129" s="137"/>
      <c r="AJ129" s="137"/>
      <c r="AK129" s="137"/>
      <c r="AL129" s="126"/>
      <c r="AM129" s="136"/>
      <c r="AN129" s="137"/>
      <c r="AO129" s="137"/>
      <c r="AP129" s="137"/>
      <c r="AQ129" s="125"/>
      <c r="AR129" s="136"/>
      <c r="AS129" s="137"/>
      <c r="AT129" s="137"/>
      <c r="AU129" s="137"/>
      <c r="AV129" s="125"/>
      <c r="AW129" s="136"/>
      <c r="AX129" s="137"/>
      <c r="AY129" s="137"/>
      <c r="AZ129" s="137"/>
      <c r="BA129" s="125"/>
      <c r="BB129" s="136"/>
      <c r="BC129" s="137"/>
      <c r="BD129" s="137"/>
      <c r="BE129" s="137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</row>
    <row r="130" spans="1:69" s="101" customFormat="1" ht="12.75" hidden="1" customHeight="1" x14ac:dyDescent="0.2">
      <c r="A130" s="135">
        <v>2</v>
      </c>
      <c r="B130" s="252" t="s">
        <v>150</v>
      </c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136"/>
      <c r="AD130" s="137"/>
      <c r="AE130" s="137"/>
      <c r="AF130" s="137"/>
      <c r="AG130" s="125"/>
      <c r="AH130" s="136"/>
      <c r="AI130" s="137"/>
      <c r="AJ130" s="137"/>
      <c r="AK130" s="137"/>
      <c r="AL130" s="126"/>
      <c r="AM130" s="136"/>
      <c r="AN130" s="137"/>
      <c r="AO130" s="137"/>
      <c r="AP130" s="137"/>
      <c r="AQ130" s="125"/>
      <c r="AR130" s="136"/>
      <c r="AS130" s="137"/>
      <c r="AT130" s="137"/>
      <c r="AU130" s="137"/>
      <c r="AV130" s="125"/>
      <c r="AW130" s="136"/>
      <c r="AX130" s="137"/>
      <c r="AY130" s="137"/>
      <c r="AZ130" s="137"/>
      <c r="BA130" s="125"/>
      <c r="BB130" s="136"/>
      <c r="BC130" s="137"/>
      <c r="BD130" s="137"/>
      <c r="BE130" s="137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</row>
    <row r="131" spans="1:69" s="101" customFormat="1" ht="12.75" hidden="1" customHeight="1" x14ac:dyDescent="0.2">
      <c r="A131" s="135">
        <v>3</v>
      </c>
      <c r="B131" s="252" t="s">
        <v>151</v>
      </c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136"/>
      <c r="AD131" s="137"/>
      <c r="AE131" s="137"/>
      <c r="AF131" s="137"/>
      <c r="AG131" s="125"/>
      <c r="AH131" s="136"/>
      <c r="AI131" s="137"/>
      <c r="AJ131" s="137"/>
      <c r="AK131" s="137"/>
      <c r="AL131" s="126"/>
      <c r="AM131" s="136"/>
      <c r="AN131" s="137"/>
      <c r="AO131" s="137"/>
      <c r="AP131" s="137"/>
      <c r="AQ131" s="125"/>
      <c r="AR131" s="136"/>
      <c r="AS131" s="137"/>
      <c r="AT131" s="137"/>
      <c r="AU131" s="137"/>
      <c r="AV131" s="125"/>
      <c r="AW131" s="136"/>
      <c r="AX131" s="137"/>
      <c r="AY131" s="137"/>
      <c r="AZ131" s="137"/>
      <c r="BA131" s="125"/>
      <c r="BB131" s="136"/>
      <c r="BC131" s="137"/>
      <c r="BD131" s="137"/>
      <c r="BE131" s="137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</row>
    <row r="132" spans="1:69" s="101" customFormat="1" ht="12.75" hidden="1" customHeight="1" x14ac:dyDescent="0.2">
      <c r="A132" s="135"/>
      <c r="B132" s="254" t="s">
        <v>152</v>
      </c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133"/>
      <c r="AD132" s="134"/>
      <c r="AE132" s="134"/>
      <c r="AF132" s="134"/>
      <c r="AG132" s="125"/>
      <c r="AH132" s="133"/>
      <c r="AI132" s="134"/>
      <c r="AJ132" s="134"/>
      <c r="AK132" s="134"/>
      <c r="AL132" s="126"/>
      <c r="AM132" s="133"/>
      <c r="AN132" s="134"/>
      <c r="AO132" s="134"/>
      <c r="AP132" s="134"/>
      <c r="AQ132" s="125"/>
      <c r="AR132" s="133"/>
      <c r="AS132" s="134"/>
      <c r="AT132" s="134"/>
      <c r="AU132" s="134"/>
      <c r="AV132" s="125"/>
      <c r="AW132" s="133"/>
      <c r="AX132" s="134"/>
      <c r="AY132" s="134"/>
      <c r="AZ132" s="134"/>
      <c r="BA132" s="125"/>
      <c r="BB132" s="133"/>
      <c r="BC132" s="134"/>
      <c r="BD132" s="134"/>
      <c r="BE132" s="13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</row>
    <row r="133" spans="1:69" s="101" customFormat="1" ht="12.75" hidden="1" customHeight="1" x14ac:dyDescent="0.2">
      <c r="A133" s="135">
        <v>1</v>
      </c>
      <c r="B133" s="252" t="s">
        <v>153</v>
      </c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136"/>
      <c r="AD133" s="137"/>
      <c r="AE133" s="137"/>
      <c r="AF133" s="137"/>
      <c r="AG133" s="125"/>
      <c r="AH133" s="136"/>
      <c r="AI133" s="137"/>
      <c r="AJ133" s="137"/>
      <c r="AK133" s="137"/>
      <c r="AL133" s="126"/>
      <c r="AM133" s="136"/>
      <c r="AN133" s="137"/>
      <c r="AO133" s="137"/>
      <c r="AP133" s="137"/>
      <c r="AQ133" s="125"/>
      <c r="AR133" s="136"/>
      <c r="AS133" s="137"/>
      <c r="AT133" s="137"/>
      <c r="AU133" s="137"/>
      <c r="AV133" s="125"/>
      <c r="AW133" s="136"/>
      <c r="AX133" s="137"/>
      <c r="AY133" s="137"/>
      <c r="AZ133" s="137"/>
      <c r="BA133" s="125"/>
      <c r="BB133" s="136"/>
      <c r="BC133" s="137"/>
      <c r="BD133" s="137"/>
      <c r="BE133" s="137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</row>
    <row r="134" spans="1:69" s="101" customFormat="1" ht="12.75" hidden="1" customHeight="1" x14ac:dyDescent="0.2">
      <c r="A134" s="135">
        <v>2</v>
      </c>
      <c r="B134" s="252" t="s">
        <v>154</v>
      </c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136"/>
      <c r="AD134" s="137"/>
      <c r="AE134" s="137"/>
      <c r="AF134" s="137"/>
      <c r="AG134" s="125"/>
      <c r="AH134" s="136"/>
      <c r="AI134" s="137"/>
      <c r="AJ134" s="137"/>
      <c r="AK134" s="137"/>
      <c r="AL134" s="126"/>
      <c r="AM134" s="136"/>
      <c r="AN134" s="137"/>
      <c r="AO134" s="137"/>
      <c r="AP134" s="137"/>
      <c r="AQ134" s="125"/>
      <c r="AR134" s="136"/>
      <c r="AS134" s="137"/>
      <c r="AT134" s="137"/>
      <c r="AU134" s="137"/>
      <c r="AV134" s="125"/>
      <c r="AW134" s="136"/>
      <c r="AX134" s="137"/>
      <c r="AY134" s="137"/>
      <c r="AZ134" s="137"/>
      <c r="BA134" s="125"/>
      <c r="BB134" s="136"/>
      <c r="BC134" s="137"/>
      <c r="BD134" s="137"/>
      <c r="BE134" s="137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</row>
    <row r="135" spans="1:69" hidden="1" x14ac:dyDescent="0.2">
      <c r="AL135" s="122"/>
    </row>
    <row r="136" spans="1:69" hidden="1" x14ac:dyDescent="0.2">
      <c r="AL136" s="122"/>
    </row>
    <row r="137" spans="1:69" hidden="1" x14ac:dyDescent="0.2">
      <c r="AL137" s="122"/>
    </row>
    <row r="138" spans="1:69" hidden="1" x14ac:dyDescent="0.2">
      <c r="AL138" s="122"/>
    </row>
    <row r="139" spans="1:69" hidden="1" x14ac:dyDescent="0.2">
      <c r="AL139" s="122"/>
    </row>
    <row r="140" spans="1:69" hidden="1" x14ac:dyDescent="0.2">
      <c r="AL140" s="122"/>
    </row>
    <row r="141" spans="1:69" hidden="1" x14ac:dyDescent="0.2">
      <c r="AL141" s="122"/>
    </row>
    <row r="142" spans="1:69" hidden="1" x14ac:dyDescent="0.2">
      <c r="AL142" s="122"/>
    </row>
    <row r="143" spans="1:69" hidden="1" x14ac:dyDescent="0.2">
      <c r="AL143" s="122"/>
    </row>
    <row r="144" spans="1:69" hidden="1" x14ac:dyDescent="0.2">
      <c r="AL144" s="122"/>
    </row>
    <row r="145" spans="38:53" hidden="1" x14ac:dyDescent="0.2">
      <c r="AL145" s="122"/>
    </row>
    <row r="146" spans="38:53" hidden="1" x14ac:dyDescent="0.2">
      <c r="AL146" s="122"/>
    </row>
    <row r="147" spans="38:53" hidden="1" x14ac:dyDescent="0.2">
      <c r="AL147" s="122"/>
    </row>
    <row r="148" spans="38:53" ht="24.75" customHeight="1" x14ac:dyDescent="0.2">
      <c r="AL148" s="122"/>
    </row>
    <row r="149" spans="38:53" ht="15.75" customHeight="1" x14ac:dyDescent="0.2">
      <c r="AL149" s="122"/>
    </row>
    <row r="150" spans="38:53" ht="18" customHeight="1" x14ac:dyDescent="0.2">
      <c r="AL150" s="122"/>
    </row>
    <row r="151" spans="38:53" ht="16.5" customHeight="1" x14ac:dyDescent="0.2">
      <c r="AL151" s="122"/>
    </row>
    <row r="152" spans="38:53" ht="12.75" customHeight="1" x14ac:dyDescent="0.2">
      <c r="AL152" s="122"/>
    </row>
    <row r="153" spans="38:53" ht="15" customHeight="1" x14ac:dyDescent="0.2"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</row>
    <row r="154" spans="38:53" ht="16.5" customHeight="1" x14ac:dyDescent="0.2">
      <c r="AL154" s="122"/>
    </row>
    <row r="155" spans="38:53" ht="14.25" customHeight="1" x14ac:dyDescent="0.2">
      <c r="AL155" s="122"/>
    </row>
    <row r="156" spans="38:53" ht="13.5" customHeight="1" x14ac:dyDescent="0.2">
      <c r="AL156" s="122"/>
    </row>
    <row r="157" spans="38:53" ht="13.5" customHeight="1" x14ac:dyDescent="0.2">
      <c r="AL157" s="122"/>
    </row>
    <row r="158" spans="38:53" x14ac:dyDescent="0.2">
      <c r="AL158" s="122"/>
    </row>
    <row r="159" spans="38:53" x14ac:dyDescent="0.2">
      <c r="AL159" s="122"/>
    </row>
    <row r="160" spans="38:53" x14ac:dyDescent="0.2">
      <c r="AL160" s="122"/>
    </row>
    <row r="161" spans="38:38" x14ac:dyDescent="0.2">
      <c r="AL161" s="122"/>
    </row>
    <row r="162" spans="38:38" x14ac:dyDescent="0.2">
      <c r="AL162" s="122"/>
    </row>
    <row r="163" spans="38:38" x14ac:dyDescent="0.2">
      <c r="AL163" s="122"/>
    </row>
    <row r="164" spans="38:38" x14ac:dyDescent="0.2">
      <c r="AL164" s="122"/>
    </row>
    <row r="165" spans="38:38" x14ac:dyDescent="0.2">
      <c r="AL165" s="122"/>
    </row>
    <row r="166" spans="38:38" x14ac:dyDescent="0.2">
      <c r="AL166" s="122"/>
    </row>
    <row r="167" spans="38:38" x14ac:dyDescent="0.2">
      <c r="AL167" s="122"/>
    </row>
    <row r="168" spans="38:38" x14ac:dyDescent="0.2">
      <c r="AL168" s="122"/>
    </row>
    <row r="169" spans="38:38" x14ac:dyDescent="0.2">
      <c r="AL169" s="122"/>
    </row>
    <row r="170" spans="38:38" x14ac:dyDescent="0.2">
      <c r="AL170" s="122"/>
    </row>
    <row r="171" spans="38:38" x14ac:dyDescent="0.2">
      <c r="AL171" s="122"/>
    </row>
    <row r="172" spans="38:38" x14ac:dyDescent="0.2">
      <c r="AL172" s="122"/>
    </row>
    <row r="173" spans="38:38" x14ac:dyDescent="0.2">
      <c r="AL173" s="122"/>
    </row>
    <row r="174" spans="38:38" x14ac:dyDescent="0.2">
      <c r="AL174" s="122"/>
    </row>
    <row r="175" spans="38:38" x14ac:dyDescent="0.2">
      <c r="AL175" s="122"/>
    </row>
    <row r="176" spans="38:38" x14ac:dyDescent="0.2">
      <c r="AL176" s="122"/>
    </row>
    <row r="177" spans="38:38" x14ac:dyDescent="0.2">
      <c r="AL177" s="122"/>
    </row>
    <row r="178" spans="38:38" x14ac:dyDescent="0.2">
      <c r="AL178" s="122"/>
    </row>
    <row r="179" spans="38:38" x14ac:dyDescent="0.2">
      <c r="AL179" s="122"/>
    </row>
    <row r="180" spans="38:38" x14ac:dyDescent="0.2">
      <c r="AL180" s="122"/>
    </row>
    <row r="181" spans="38:38" x14ac:dyDescent="0.2">
      <c r="AL181" s="122"/>
    </row>
    <row r="182" spans="38:38" x14ac:dyDescent="0.2">
      <c r="AL182" s="122"/>
    </row>
    <row r="183" spans="38:38" x14ac:dyDescent="0.2">
      <c r="AL183" s="122"/>
    </row>
    <row r="184" spans="38:38" x14ac:dyDescent="0.2">
      <c r="AL184" s="122"/>
    </row>
    <row r="185" spans="38:38" x14ac:dyDescent="0.2">
      <c r="AL185" s="122"/>
    </row>
    <row r="186" spans="38:38" x14ac:dyDescent="0.2">
      <c r="AL186" s="122"/>
    </row>
    <row r="187" spans="38:38" x14ac:dyDescent="0.2">
      <c r="AL187" s="122"/>
    </row>
    <row r="188" spans="38:38" x14ac:dyDescent="0.2">
      <c r="AL188" s="122"/>
    </row>
    <row r="189" spans="38:38" x14ac:dyDescent="0.2">
      <c r="AL189" s="122"/>
    </row>
    <row r="190" spans="38:38" x14ac:dyDescent="0.2">
      <c r="AL190" s="122"/>
    </row>
    <row r="191" spans="38:38" x14ac:dyDescent="0.2">
      <c r="AL191" s="122"/>
    </row>
    <row r="192" spans="38:38" x14ac:dyDescent="0.2">
      <c r="AL192" s="122"/>
    </row>
    <row r="193" spans="38:38" x14ac:dyDescent="0.2">
      <c r="AL193" s="122"/>
    </row>
    <row r="194" spans="38:38" x14ac:dyDescent="0.2">
      <c r="AL194" s="122"/>
    </row>
    <row r="195" spans="38:38" x14ac:dyDescent="0.2">
      <c r="AL195" s="122"/>
    </row>
    <row r="196" spans="38:38" x14ac:dyDescent="0.2">
      <c r="AL196" s="122"/>
    </row>
    <row r="197" spans="38:38" x14ac:dyDescent="0.2">
      <c r="AL197" s="122"/>
    </row>
    <row r="198" spans="38:38" x14ac:dyDescent="0.2">
      <c r="AL198" s="122"/>
    </row>
    <row r="199" spans="38:38" x14ac:dyDescent="0.2">
      <c r="AL199" s="122"/>
    </row>
    <row r="200" spans="38:38" x14ac:dyDescent="0.2">
      <c r="AL200" s="122"/>
    </row>
    <row r="201" spans="38:38" x14ac:dyDescent="0.2">
      <c r="AL201" s="122"/>
    </row>
    <row r="202" spans="38:38" x14ac:dyDescent="0.2">
      <c r="AL202" s="122"/>
    </row>
    <row r="203" spans="38:38" x14ac:dyDescent="0.2">
      <c r="AL203" s="122"/>
    </row>
    <row r="204" spans="38:38" x14ac:dyDescent="0.2">
      <c r="AL204" s="122"/>
    </row>
    <row r="205" spans="38:38" x14ac:dyDescent="0.2">
      <c r="AL205" s="122"/>
    </row>
    <row r="206" spans="38:38" x14ac:dyDescent="0.2">
      <c r="AL206" s="122"/>
    </row>
    <row r="207" spans="38:38" x14ac:dyDescent="0.2">
      <c r="AL207" s="122"/>
    </row>
    <row r="208" spans="38:38" x14ac:dyDescent="0.2">
      <c r="AL208" s="122"/>
    </row>
    <row r="209" spans="38:38" x14ac:dyDescent="0.2">
      <c r="AL209" s="122"/>
    </row>
    <row r="210" spans="38:38" x14ac:dyDescent="0.2">
      <c r="AL210" s="122"/>
    </row>
    <row r="211" spans="38:38" x14ac:dyDescent="0.2">
      <c r="AL211" s="122"/>
    </row>
    <row r="212" spans="38:38" x14ac:dyDescent="0.2">
      <c r="AL212" s="122"/>
    </row>
    <row r="213" spans="38:38" ht="15.75" customHeight="1" x14ac:dyDescent="0.2">
      <c r="AL213" s="122"/>
    </row>
    <row r="214" spans="38:38" ht="26.25" customHeight="1" x14ac:dyDescent="0.2">
      <c r="AL214" s="122"/>
    </row>
    <row r="215" spans="38:38" x14ac:dyDescent="0.2">
      <c r="AL215" s="122"/>
    </row>
    <row r="216" spans="38:38" x14ac:dyDescent="0.2">
      <c r="AL216" s="122"/>
    </row>
    <row r="217" spans="38:38" x14ac:dyDescent="0.2">
      <c r="AL217" s="122"/>
    </row>
    <row r="218" spans="38:38" x14ac:dyDescent="0.2">
      <c r="AL218" s="122"/>
    </row>
    <row r="219" spans="38:38" x14ac:dyDescent="0.2">
      <c r="AL219" s="122"/>
    </row>
    <row r="220" spans="38:38" x14ac:dyDescent="0.2">
      <c r="AL220" s="122"/>
    </row>
    <row r="221" spans="38:38" x14ac:dyDescent="0.2">
      <c r="AL221" s="122"/>
    </row>
    <row r="222" spans="38:38" x14ac:dyDescent="0.2">
      <c r="AL222" s="122"/>
    </row>
    <row r="223" spans="38:38" x14ac:dyDescent="0.2">
      <c r="AL223" s="122"/>
    </row>
    <row r="224" spans="38:38" x14ac:dyDescent="0.2">
      <c r="AL224" s="122"/>
    </row>
    <row r="225" spans="38:38" x14ac:dyDescent="0.2">
      <c r="AL225" s="122"/>
    </row>
    <row r="226" spans="38:38" x14ac:dyDescent="0.2">
      <c r="AL226" s="122"/>
    </row>
    <row r="227" spans="38:38" x14ac:dyDescent="0.2">
      <c r="AL227" s="122"/>
    </row>
    <row r="228" spans="38:38" x14ac:dyDescent="0.2">
      <c r="AL228" s="122"/>
    </row>
    <row r="229" spans="38:38" x14ac:dyDescent="0.2">
      <c r="AL229" s="122"/>
    </row>
    <row r="230" spans="38:38" x14ac:dyDescent="0.2">
      <c r="AL230" s="122"/>
    </row>
    <row r="231" spans="38:38" x14ac:dyDescent="0.2">
      <c r="AL231" s="122"/>
    </row>
    <row r="232" spans="38:38" x14ac:dyDescent="0.2">
      <c r="AL232" s="122"/>
    </row>
    <row r="233" spans="38:38" x14ac:dyDescent="0.2">
      <c r="AL233" s="122"/>
    </row>
    <row r="234" spans="38:38" x14ac:dyDescent="0.2">
      <c r="AL234" s="122"/>
    </row>
    <row r="235" spans="38:38" x14ac:dyDescent="0.2">
      <c r="AL235" s="122"/>
    </row>
    <row r="236" spans="38:38" x14ac:dyDescent="0.2">
      <c r="AL236" s="122"/>
    </row>
    <row r="237" spans="38:38" x14ac:dyDescent="0.2">
      <c r="AL237" s="122"/>
    </row>
    <row r="238" spans="38:38" x14ac:dyDescent="0.2">
      <c r="AL238" s="122"/>
    </row>
    <row r="239" spans="38:38" x14ac:dyDescent="0.2">
      <c r="AL239" s="122"/>
    </row>
    <row r="240" spans="38:38" x14ac:dyDescent="0.2">
      <c r="AL240" s="122"/>
    </row>
    <row r="241" spans="38:38" x14ac:dyDescent="0.2">
      <c r="AL241" s="122"/>
    </row>
    <row r="242" spans="38:38" x14ac:dyDescent="0.2">
      <c r="AL242" s="122"/>
    </row>
    <row r="243" spans="38:38" x14ac:dyDescent="0.2">
      <c r="AL243" s="122"/>
    </row>
    <row r="244" spans="38:38" x14ac:dyDescent="0.2">
      <c r="AL244" s="122"/>
    </row>
    <row r="245" spans="38:38" x14ac:dyDescent="0.2">
      <c r="AL245" s="122"/>
    </row>
    <row r="246" spans="38:38" x14ac:dyDescent="0.2">
      <c r="AL246" s="122"/>
    </row>
    <row r="247" spans="38:38" x14ac:dyDescent="0.2">
      <c r="AL247" s="122"/>
    </row>
    <row r="248" spans="38:38" x14ac:dyDescent="0.2">
      <c r="AL248" s="122"/>
    </row>
    <row r="249" spans="38:38" x14ac:dyDescent="0.2">
      <c r="AL249" s="122"/>
    </row>
    <row r="250" spans="38:38" x14ac:dyDescent="0.2">
      <c r="AL250" s="122"/>
    </row>
    <row r="251" spans="38:38" x14ac:dyDescent="0.2">
      <c r="AL251" s="122"/>
    </row>
    <row r="252" spans="38:38" x14ac:dyDescent="0.2">
      <c r="AL252" s="122"/>
    </row>
    <row r="253" spans="38:38" x14ac:dyDescent="0.2">
      <c r="AL253" s="122"/>
    </row>
    <row r="254" spans="38:38" x14ac:dyDescent="0.2">
      <c r="AL254" s="122"/>
    </row>
    <row r="255" spans="38:38" x14ac:dyDescent="0.2">
      <c r="AL255" s="122"/>
    </row>
    <row r="256" spans="38:38" x14ac:dyDescent="0.2">
      <c r="AL256" s="122"/>
    </row>
    <row r="257" spans="38:38" x14ac:dyDescent="0.2">
      <c r="AL257" s="122"/>
    </row>
    <row r="258" spans="38:38" x14ac:dyDescent="0.2">
      <c r="AL258" s="122"/>
    </row>
    <row r="259" spans="38:38" x14ac:dyDescent="0.2">
      <c r="AL259" s="122"/>
    </row>
    <row r="260" spans="38:38" x14ac:dyDescent="0.2">
      <c r="AL260" s="122"/>
    </row>
    <row r="261" spans="38:38" x14ac:dyDescent="0.2">
      <c r="AL261" s="122"/>
    </row>
    <row r="262" spans="38:38" x14ac:dyDescent="0.2">
      <c r="AL262" s="122"/>
    </row>
    <row r="263" spans="38:38" x14ac:dyDescent="0.2">
      <c r="AL263" s="122"/>
    </row>
    <row r="264" spans="38:38" x14ac:dyDescent="0.2">
      <c r="AL264" s="122"/>
    </row>
    <row r="265" spans="38:38" x14ac:dyDescent="0.2">
      <c r="AL265" s="122"/>
    </row>
    <row r="266" spans="38:38" x14ac:dyDescent="0.2">
      <c r="AL266" s="122"/>
    </row>
    <row r="267" spans="38:38" x14ac:dyDescent="0.2">
      <c r="AL267" s="122"/>
    </row>
    <row r="268" spans="38:38" x14ac:dyDescent="0.2">
      <c r="AL268" s="122"/>
    </row>
    <row r="269" spans="38:38" x14ac:dyDescent="0.2">
      <c r="AL269" s="122"/>
    </row>
    <row r="270" spans="38:38" x14ac:dyDescent="0.2">
      <c r="AL270" s="122"/>
    </row>
    <row r="271" spans="38:38" x14ac:dyDescent="0.2">
      <c r="AL271" s="122"/>
    </row>
    <row r="272" spans="38:38" x14ac:dyDescent="0.2">
      <c r="AL272" s="122"/>
    </row>
    <row r="273" spans="38:38" x14ac:dyDescent="0.2">
      <c r="AL273" s="122"/>
    </row>
    <row r="274" spans="38:38" x14ac:dyDescent="0.2">
      <c r="AL274" s="122"/>
    </row>
    <row r="275" spans="38:38" x14ac:dyDescent="0.2">
      <c r="AL275" s="122"/>
    </row>
    <row r="276" spans="38:38" x14ac:dyDescent="0.2">
      <c r="AL276" s="122"/>
    </row>
    <row r="277" spans="38:38" x14ac:dyDescent="0.2">
      <c r="AL277" s="122"/>
    </row>
    <row r="278" spans="38:38" x14ac:dyDescent="0.2">
      <c r="AL278" s="122"/>
    </row>
    <row r="279" spans="38:38" x14ac:dyDescent="0.2">
      <c r="AL279" s="122"/>
    </row>
    <row r="280" spans="38:38" x14ac:dyDescent="0.2">
      <c r="AL280" s="122"/>
    </row>
    <row r="281" spans="38:38" x14ac:dyDescent="0.2">
      <c r="AL281" s="122"/>
    </row>
    <row r="282" spans="38:38" x14ac:dyDescent="0.2">
      <c r="AL282" s="122"/>
    </row>
    <row r="283" spans="38:38" x14ac:dyDescent="0.2">
      <c r="AL283" s="122"/>
    </row>
    <row r="284" spans="38:38" x14ac:dyDescent="0.2">
      <c r="AL284" s="122"/>
    </row>
    <row r="285" spans="38:38" x14ac:dyDescent="0.2">
      <c r="AL285" s="122"/>
    </row>
    <row r="286" spans="38:38" x14ac:dyDescent="0.2">
      <c r="AL286" s="122"/>
    </row>
    <row r="287" spans="38:38" x14ac:dyDescent="0.2">
      <c r="AL287" s="122"/>
    </row>
    <row r="288" spans="38:38" x14ac:dyDescent="0.2">
      <c r="AL288" s="122"/>
    </row>
    <row r="289" spans="38:38" x14ac:dyDescent="0.2">
      <c r="AL289" s="122"/>
    </row>
    <row r="290" spans="38:38" x14ac:dyDescent="0.2">
      <c r="AL290" s="122"/>
    </row>
    <row r="291" spans="38:38" x14ac:dyDescent="0.2">
      <c r="AL291" s="122"/>
    </row>
    <row r="292" spans="38:38" x14ac:dyDescent="0.2">
      <c r="AL292" s="122"/>
    </row>
    <row r="293" spans="38:38" x14ac:dyDescent="0.2">
      <c r="AL293" s="122"/>
    </row>
    <row r="294" spans="38:38" x14ac:dyDescent="0.2">
      <c r="AL294" s="122"/>
    </row>
    <row r="295" spans="38:38" x14ac:dyDescent="0.2">
      <c r="AL295" s="122"/>
    </row>
    <row r="296" spans="38:38" x14ac:dyDescent="0.2">
      <c r="AL296" s="122"/>
    </row>
    <row r="297" spans="38:38" x14ac:dyDescent="0.2">
      <c r="AL297" s="122"/>
    </row>
    <row r="298" spans="38:38" x14ac:dyDescent="0.2">
      <c r="AL298" s="122"/>
    </row>
    <row r="299" spans="38:38" x14ac:dyDescent="0.2">
      <c r="AL299" s="122"/>
    </row>
    <row r="300" spans="38:38" x14ac:dyDescent="0.2">
      <c r="AL300" s="122"/>
    </row>
    <row r="301" spans="38:38" x14ac:dyDescent="0.2">
      <c r="AL301" s="122"/>
    </row>
    <row r="302" spans="38:38" x14ac:dyDescent="0.2">
      <c r="AL302" s="122"/>
    </row>
    <row r="303" spans="38:38" x14ac:dyDescent="0.2">
      <c r="AL303" s="122"/>
    </row>
    <row r="304" spans="38:38" x14ac:dyDescent="0.2">
      <c r="AL304" s="122"/>
    </row>
    <row r="305" spans="38:38" x14ac:dyDescent="0.2">
      <c r="AL305" s="122"/>
    </row>
    <row r="306" spans="38:38" x14ac:dyDescent="0.2">
      <c r="AL306" s="122"/>
    </row>
    <row r="307" spans="38:38" x14ac:dyDescent="0.2">
      <c r="AL307" s="122"/>
    </row>
    <row r="308" spans="38:38" x14ac:dyDescent="0.2">
      <c r="AL308" s="122"/>
    </row>
    <row r="309" spans="38:38" x14ac:dyDescent="0.2">
      <c r="AL309" s="122"/>
    </row>
    <row r="310" spans="38:38" x14ac:dyDescent="0.2">
      <c r="AL310" s="122"/>
    </row>
    <row r="311" spans="38:38" x14ac:dyDescent="0.2">
      <c r="AL311" s="122"/>
    </row>
    <row r="312" spans="38:38" x14ac:dyDescent="0.2">
      <c r="AL312" s="122"/>
    </row>
    <row r="313" spans="38:38" x14ac:dyDescent="0.2">
      <c r="AL313" s="122"/>
    </row>
    <row r="314" spans="38:38" x14ac:dyDescent="0.2">
      <c r="AL314" s="122"/>
    </row>
    <row r="315" spans="38:38" x14ac:dyDescent="0.2">
      <c r="AL315" s="122"/>
    </row>
    <row r="316" spans="38:38" x14ac:dyDescent="0.2">
      <c r="AL316" s="122"/>
    </row>
    <row r="317" spans="38:38" x14ac:dyDescent="0.2">
      <c r="AL317" s="122"/>
    </row>
    <row r="318" spans="38:38" x14ac:dyDescent="0.2">
      <c r="AL318" s="122"/>
    </row>
    <row r="319" spans="38:38" x14ac:dyDescent="0.2">
      <c r="AL319" s="122"/>
    </row>
    <row r="320" spans="38:38" x14ac:dyDescent="0.2">
      <c r="AL320" s="122"/>
    </row>
    <row r="321" spans="38:38" x14ac:dyDescent="0.2">
      <c r="AL321" s="122"/>
    </row>
    <row r="322" spans="38:38" x14ac:dyDescent="0.2">
      <c r="AL322" s="122"/>
    </row>
    <row r="323" spans="38:38" x14ac:dyDescent="0.2">
      <c r="AL323" s="122"/>
    </row>
    <row r="324" spans="38:38" x14ac:dyDescent="0.2">
      <c r="AL324" s="122"/>
    </row>
    <row r="325" spans="38:38" x14ac:dyDescent="0.2">
      <c r="AL325" s="122"/>
    </row>
    <row r="326" spans="38:38" x14ac:dyDescent="0.2">
      <c r="AL326" s="122"/>
    </row>
    <row r="327" spans="38:38" x14ac:dyDescent="0.2">
      <c r="AL327" s="122"/>
    </row>
    <row r="328" spans="38:38" x14ac:dyDescent="0.2">
      <c r="AL328" s="122"/>
    </row>
    <row r="329" spans="38:38" x14ac:dyDescent="0.2">
      <c r="AL329" s="122"/>
    </row>
    <row r="330" spans="38:38" x14ac:dyDescent="0.2">
      <c r="AL330" s="122"/>
    </row>
    <row r="331" spans="38:38" x14ac:dyDescent="0.2">
      <c r="AL331" s="122"/>
    </row>
    <row r="332" spans="38:38" x14ac:dyDescent="0.2">
      <c r="AL332" s="122"/>
    </row>
    <row r="333" spans="38:38" x14ac:dyDescent="0.2">
      <c r="AL333" s="122"/>
    </row>
    <row r="334" spans="38:38" x14ac:dyDescent="0.2">
      <c r="AL334" s="122"/>
    </row>
    <row r="335" spans="38:38" x14ac:dyDescent="0.2">
      <c r="AL335" s="122"/>
    </row>
    <row r="336" spans="38:38" x14ac:dyDescent="0.2">
      <c r="AL336" s="122"/>
    </row>
    <row r="337" spans="38:38" x14ac:dyDescent="0.2">
      <c r="AL337" s="122"/>
    </row>
    <row r="338" spans="38:38" x14ac:dyDescent="0.2">
      <c r="AL338" s="122"/>
    </row>
    <row r="339" spans="38:38" x14ac:dyDescent="0.2">
      <c r="AL339" s="122"/>
    </row>
    <row r="340" spans="38:38" x14ac:dyDescent="0.2">
      <c r="AL340" s="122"/>
    </row>
    <row r="341" spans="38:38" x14ac:dyDescent="0.2">
      <c r="AL341" s="122"/>
    </row>
    <row r="342" spans="38:38" x14ac:dyDescent="0.2">
      <c r="AL342" s="122"/>
    </row>
    <row r="343" spans="38:38" x14ac:dyDescent="0.2">
      <c r="AL343" s="122"/>
    </row>
    <row r="344" spans="38:38" x14ac:dyDescent="0.2">
      <c r="AL344" s="122"/>
    </row>
    <row r="345" spans="38:38" x14ac:dyDescent="0.2">
      <c r="AL345" s="122"/>
    </row>
    <row r="346" spans="38:38" x14ac:dyDescent="0.2">
      <c r="AL346" s="122"/>
    </row>
    <row r="347" spans="38:38" x14ac:dyDescent="0.2">
      <c r="AL347" s="122"/>
    </row>
    <row r="348" spans="38:38" x14ac:dyDescent="0.2">
      <c r="AL348" s="122"/>
    </row>
    <row r="349" spans="38:38" x14ac:dyDescent="0.2">
      <c r="AL349" s="122"/>
    </row>
    <row r="350" spans="38:38" x14ac:dyDescent="0.2">
      <c r="AL350" s="122"/>
    </row>
    <row r="351" spans="38:38" x14ac:dyDescent="0.2">
      <c r="AL351" s="122"/>
    </row>
    <row r="352" spans="38:38" x14ac:dyDescent="0.2">
      <c r="AL352" s="122"/>
    </row>
    <row r="353" spans="38:38" x14ac:dyDescent="0.2">
      <c r="AL353" s="122"/>
    </row>
    <row r="354" spans="38:38" x14ac:dyDescent="0.2">
      <c r="AL354" s="122"/>
    </row>
    <row r="355" spans="38:38" x14ac:dyDescent="0.2">
      <c r="AL355" s="122"/>
    </row>
    <row r="356" spans="38:38" x14ac:dyDescent="0.2">
      <c r="AL356" s="122"/>
    </row>
    <row r="357" spans="38:38" x14ac:dyDescent="0.2">
      <c r="AL357" s="122"/>
    </row>
    <row r="358" spans="38:38" x14ac:dyDescent="0.2">
      <c r="AL358" s="122"/>
    </row>
    <row r="359" spans="38:38" x14ac:dyDescent="0.2">
      <c r="AL359" s="122"/>
    </row>
    <row r="360" spans="38:38" x14ac:dyDescent="0.2">
      <c r="AL360" s="122"/>
    </row>
    <row r="361" spans="38:38" x14ac:dyDescent="0.2">
      <c r="AL361" s="122"/>
    </row>
    <row r="362" spans="38:38" x14ac:dyDescent="0.2">
      <c r="AL362" s="122"/>
    </row>
    <row r="363" spans="38:38" x14ac:dyDescent="0.2">
      <c r="AL363" s="122"/>
    </row>
    <row r="364" spans="38:38" x14ac:dyDescent="0.2">
      <c r="AL364" s="122"/>
    </row>
    <row r="365" spans="38:38" x14ac:dyDescent="0.2">
      <c r="AL365" s="122"/>
    </row>
    <row r="366" spans="38:38" x14ac:dyDescent="0.2">
      <c r="AL366" s="122"/>
    </row>
    <row r="367" spans="38:38" x14ac:dyDescent="0.2">
      <c r="AL367" s="122"/>
    </row>
    <row r="368" spans="38:38" x14ac:dyDescent="0.2">
      <c r="AL368" s="122"/>
    </row>
    <row r="369" spans="38:38" x14ac:dyDescent="0.2">
      <c r="AL369" s="122"/>
    </row>
    <row r="370" spans="38:38" x14ac:dyDescent="0.2">
      <c r="AL370" s="122"/>
    </row>
    <row r="371" spans="38:38" x14ac:dyDescent="0.2">
      <c r="AL371" s="122"/>
    </row>
    <row r="372" spans="38:38" x14ac:dyDescent="0.2">
      <c r="AL372" s="122"/>
    </row>
    <row r="373" spans="38:38" x14ac:dyDescent="0.2">
      <c r="AL373" s="122"/>
    </row>
    <row r="374" spans="38:38" x14ac:dyDescent="0.2">
      <c r="AL374" s="122"/>
    </row>
    <row r="375" spans="38:38" x14ac:dyDescent="0.2">
      <c r="AL375" s="122"/>
    </row>
    <row r="376" spans="38:38" x14ac:dyDescent="0.2">
      <c r="AL376" s="122"/>
    </row>
    <row r="377" spans="38:38" x14ac:dyDescent="0.2">
      <c r="AL377" s="122"/>
    </row>
    <row r="378" spans="38:38" x14ac:dyDescent="0.2">
      <c r="AL378" s="122"/>
    </row>
    <row r="379" spans="38:38" x14ac:dyDescent="0.2">
      <c r="AL379" s="122"/>
    </row>
    <row r="380" spans="38:38" x14ac:dyDescent="0.2">
      <c r="AL380" s="122"/>
    </row>
    <row r="381" spans="38:38" x14ac:dyDescent="0.2">
      <c r="AL381" s="122"/>
    </row>
    <row r="382" spans="38:38" x14ac:dyDescent="0.2">
      <c r="AL382" s="122"/>
    </row>
    <row r="383" spans="38:38" x14ac:dyDescent="0.2">
      <c r="AL383" s="122"/>
    </row>
    <row r="384" spans="38:38" x14ac:dyDescent="0.2">
      <c r="AL384" s="122"/>
    </row>
    <row r="385" spans="38:38" x14ac:dyDescent="0.2">
      <c r="AL385" s="122"/>
    </row>
    <row r="386" spans="38:38" x14ac:dyDescent="0.2">
      <c r="AL386" s="122"/>
    </row>
    <row r="387" spans="38:38" x14ac:dyDescent="0.2">
      <c r="AL387" s="122"/>
    </row>
    <row r="388" spans="38:38" x14ac:dyDescent="0.2">
      <c r="AL388" s="122"/>
    </row>
    <row r="389" spans="38:38" x14ac:dyDescent="0.2">
      <c r="AL389" s="122"/>
    </row>
    <row r="390" spans="38:38" x14ac:dyDescent="0.2">
      <c r="AL390" s="122"/>
    </row>
    <row r="391" spans="38:38" x14ac:dyDescent="0.2">
      <c r="AL391" s="122"/>
    </row>
    <row r="392" spans="38:38" x14ac:dyDescent="0.2">
      <c r="AL392" s="122"/>
    </row>
    <row r="393" spans="38:38" x14ac:dyDescent="0.2">
      <c r="AL393" s="122"/>
    </row>
    <row r="394" spans="38:38" x14ac:dyDescent="0.2">
      <c r="AL394" s="122"/>
    </row>
    <row r="395" spans="38:38" x14ac:dyDescent="0.2">
      <c r="AL395" s="122"/>
    </row>
    <row r="396" spans="38:38" x14ac:dyDescent="0.2">
      <c r="AL396" s="122"/>
    </row>
    <row r="397" spans="38:38" x14ac:dyDescent="0.2">
      <c r="AL397" s="122"/>
    </row>
    <row r="398" spans="38:38" x14ac:dyDescent="0.2">
      <c r="AL398" s="122"/>
    </row>
    <row r="399" spans="38:38" x14ac:dyDescent="0.2">
      <c r="AL399" s="122"/>
    </row>
    <row r="400" spans="38:38" x14ac:dyDescent="0.2">
      <c r="AL400" s="122"/>
    </row>
    <row r="401" spans="38:38" x14ac:dyDescent="0.2">
      <c r="AL401" s="122"/>
    </row>
    <row r="402" spans="38:38" x14ac:dyDescent="0.2">
      <c r="AL402" s="122"/>
    </row>
    <row r="403" spans="38:38" x14ac:dyDescent="0.2">
      <c r="AL403" s="122"/>
    </row>
    <row r="404" spans="38:38" x14ac:dyDescent="0.2">
      <c r="AL404" s="122"/>
    </row>
    <row r="405" spans="38:38" x14ac:dyDescent="0.2">
      <c r="AL405" s="122"/>
    </row>
    <row r="406" spans="38:38" x14ac:dyDescent="0.2">
      <c r="AL406" s="122"/>
    </row>
    <row r="407" spans="38:38" x14ac:dyDescent="0.2">
      <c r="AL407" s="122"/>
    </row>
    <row r="408" spans="38:38" x14ac:dyDescent="0.2">
      <c r="AL408" s="122"/>
    </row>
    <row r="409" spans="38:38" x14ac:dyDescent="0.2">
      <c r="AL409" s="122"/>
    </row>
    <row r="410" spans="38:38" x14ac:dyDescent="0.2">
      <c r="AL410" s="122"/>
    </row>
    <row r="411" spans="38:38" x14ac:dyDescent="0.2">
      <c r="AL411" s="122"/>
    </row>
    <row r="412" spans="38:38" x14ac:dyDescent="0.2">
      <c r="AL412" s="122"/>
    </row>
    <row r="413" spans="38:38" x14ac:dyDescent="0.2">
      <c r="AL413" s="122"/>
    </row>
    <row r="414" spans="38:38" x14ac:dyDescent="0.2">
      <c r="AL414" s="122"/>
    </row>
    <row r="415" spans="38:38" x14ac:dyDescent="0.2">
      <c r="AL415" s="122"/>
    </row>
    <row r="416" spans="38:38" x14ac:dyDescent="0.2">
      <c r="AL416" s="122"/>
    </row>
    <row r="417" spans="38:38" x14ac:dyDescent="0.2">
      <c r="AL417" s="122"/>
    </row>
    <row r="418" spans="38:38" x14ac:dyDescent="0.2">
      <c r="AL418" s="122"/>
    </row>
    <row r="419" spans="38:38" x14ac:dyDescent="0.2">
      <c r="AL419" s="122"/>
    </row>
    <row r="420" spans="38:38" x14ac:dyDescent="0.2">
      <c r="AL420" s="122"/>
    </row>
    <row r="421" spans="38:38" x14ac:dyDescent="0.2">
      <c r="AL421" s="122"/>
    </row>
    <row r="422" spans="38:38" x14ac:dyDescent="0.2">
      <c r="AL422" s="122"/>
    </row>
    <row r="423" spans="38:38" x14ac:dyDescent="0.2">
      <c r="AL423" s="122"/>
    </row>
    <row r="424" spans="38:38" x14ac:dyDescent="0.2">
      <c r="AL424" s="122"/>
    </row>
    <row r="425" spans="38:38" x14ac:dyDescent="0.2">
      <c r="AL425" s="122"/>
    </row>
    <row r="426" spans="38:38" x14ac:dyDescent="0.2">
      <c r="AL426" s="122"/>
    </row>
    <row r="427" spans="38:38" x14ac:dyDescent="0.2">
      <c r="AL427" s="122"/>
    </row>
    <row r="428" spans="38:38" x14ac:dyDescent="0.2">
      <c r="AL428" s="122"/>
    </row>
    <row r="429" spans="38:38" x14ac:dyDescent="0.2">
      <c r="AL429" s="122"/>
    </row>
    <row r="430" spans="38:38" x14ac:dyDescent="0.2">
      <c r="AL430" s="122"/>
    </row>
    <row r="431" spans="38:38" x14ac:dyDescent="0.2">
      <c r="AL431" s="122"/>
    </row>
    <row r="432" spans="38:38" x14ac:dyDescent="0.2">
      <c r="AL432" s="122"/>
    </row>
    <row r="433" spans="38:38" x14ac:dyDescent="0.2">
      <c r="AL433" s="122"/>
    </row>
    <row r="434" spans="38:38" x14ac:dyDescent="0.2">
      <c r="AL434" s="122"/>
    </row>
    <row r="435" spans="38:38" x14ac:dyDescent="0.2">
      <c r="AL435" s="122"/>
    </row>
    <row r="436" spans="38:38" x14ac:dyDescent="0.2">
      <c r="AL436" s="122"/>
    </row>
    <row r="437" spans="38:38" x14ac:dyDescent="0.2">
      <c r="AL437" s="122"/>
    </row>
    <row r="438" spans="38:38" x14ac:dyDescent="0.2">
      <c r="AL438" s="122"/>
    </row>
    <row r="439" spans="38:38" x14ac:dyDescent="0.2">
      <c r="AL439" s="122"/>
    </row>
    <row r="440" spans="38:38" x14ac:dyDescent="0.2">
      <c r="AL440" s="122"/>
    </row>
    <row r="441" spans="38:38" x14ac:dyDescent="0.2">
      <c r="AL441" s="122"/>
    </row>
    <row r="442" spans="38:38" x14ac:dyDescent="0.2">
      <c r="AL442" s="122"/>
    </row>
    <row r="443" spans="38:38" x14ac:dyDescent="0.2">
      <c r="AL443" s="122"/>
    </row>
    <row r="444" spans="38:38" x14ac:dyDescent="0.2">
      <c r="AL444" s="122"/>
    </row>
    <row r="445" spans="38:38" x14ac:dyDescent="0.2">
      <c r="AL445" s="122"/>
    </row>
    <row r="446" spans="38:38" x14ac:dyDescent="0.2">
      <c r="AL446" s="122"/>
    </row>
    <row r="447" spans="38:38" x14ac:dyDescent="0.2">
      <c r="AL447" s="122"/>
    </row>
    <row r="448" spans="38:38" x14ac:dyDescent="0.2">
      <c r="AL448" s="122"/>
    </row>
    <row r="449" spans="38:38" x14ac:dyDescent="0.2">
      <c r="AL449" s="122"/>
    </row>
    <row r="450" spans="38:38" x14ac:dyDescent="0.2">
      <c r="AL450" s="122"/>
    </row>
    <row r="451" spans="38:38" x14ac:dyDescent="0.2">
      <c r="AL451" s="122"/>
    </row>
    <row r="452" spans="38:38" x14ac:dyDescent="0.2">
      <c r="AL452" s="122"/>
    </row>
    <row r="453" spans="38:38" x14ac:dyDescent="0.2">
      <c r="AL453" s="122"/>
    </row>
    <row r="454" spans="38:38" x14ac:dyDescent="0.2">
      <c r="AL454" s="122"/>
    </row>
    <row r="455" spans="38:38" x14ac:dyDescent="0.2">
      <c r="AL455" s="122"/>
    </row>
    <row r="456" spans="38:38" x14ac:dyDescent="0.2">
      <c r="AL456" s="122"/>
    </row>
    <row r="457" spans="38:38" x14ac:dyDescent="0.2">
      <c r="AL457" s="122"/>
    </row>
    <row r="458" spans="38:38" x14ac:dyDescent="0.2">
      <c r="AL458" s="122"/>
    </row>
    <row r="459" spans="38:38" x14ac:dyDescent="0.2">
      <c r="AL459" s="122"/>
    </row>
    <row r="460" spans="38:38" x14ac:dyDescent="0.2">
      <c r="AL460" s="122"/>
    </row>
    <row r="461" spans="38:38" x14ac:dyDescent="0.2">
      <c r="AL461" s="122"/>
    </row>
    <row r="462" spans="38:38" x14ac:dyDescent="0.2">
      <c r="AL462" s="122"/>
    </row>
    <row r="463" spans="38:38" x14ac:dyDescent="0.2">
      <c r="AL463" s="122"/>
    </row>
    <row r="464" spans="38:38" x14ac:dyDescent="0.2">
      <c r="AL464" s="122"/>
    </row>
    <row r="465" spans="38:38" x14ac:dyDescent="0.2">
      <c r="AL465" s="122"/>
    </row>
    <row r="466" spans="38:38" x14ac:dyDescent="0.2">
      <c r="AL466" s="122"/>
    </row>
    <row r="467" spans="38:38" x14ac:dyDescent="0.2">
      <c r="AL467" s="122"/>
    </row>
    <row r="468" spans="38:38" x14ac:dyDescent="0.2">
      <c r="AL468" s="122"/>
    </row>
    <row r="469" spans="38:38" x14ac:dyDescent="0.2">
      <c r="AL469" s="122"/>
    </row>
    <row r="470" spans="38:38" x14ac:dyDescent="0.2">
      <c r="AL470" s="122"/>
    </row>
    <row r="471" spans="38:38" x14ac:dyDescent="0.2">
      <c r="AL471" s="122"/>
    </row>
    <row r="472" spans="38:38" x14ac:dyDescent="0.2">
      <c r="AL472" s="122"/>
    </row>
    <row r="473" spans="38:38" x14ac:dyDescent="0.2">
      <c r="AL473" s="122"/>
    </row>
    <row r="474" spans="38:38" x14ac:dyDescent="0.2">
      <c r="AL474" s="122"/>
    </row>
    <row r="475" spans="38:38" x14ac:dyDescent="0.2">
      <c r="AL475" s="122"/>
    </row>
    <row r="476" spans="38:38" x14ac:dyDescent="0.2">
      <c r="AL476" s="122"/>
    </row>
    <row r="477" spans="38:38" x14ac:dyDescent="0.2">
      <c r="AL477" s="122"/>
    </row>
    <row r="478" spans="38:38" x14ac:dyDescent="0.2">
      <c r="AL478" s="122"/>
    </row>
    <row r="479" spans="38:38" x14ac:dyDescent="0.2">
      <c r="AL479" s="122"/>
    </row>
    <row r="480" spans="38:38" x14ac:dyDescent="0.2">
      <c r="AL480" s="122"/>
    </row>
    <row r="481" spans="38:38" x14ac:dyDescent="0.2">
      <c r="AL481" s="122"/>
    </row>
    <row r="482" spans="38:38" x14ac:dyDescent="0.2">
      <c r="AL482" s="122"/>
    </row>
    <row r="483" spans="38:38" x14ac:dyDescent="0.2">
      <c r="AL483" s="122"/>
    </row>
    <row r="484" spans="38:38" x14ac:dyDescent="0.2">
      <c r="AL484" s="122"/>
    </row>
    <row r="485" spans="38:38" x14ac:dyDescent="0.2">
      <c r="AL485" s="122"/>
    </row>
    <row r="486" spans="38:38" x14ac:dyDescent="0.2">
      <c r="AL486" s="122"/>
    </row>
    <row r="487" spans="38:38" x14ac:dyDescent="0.2">
      <c r="AL487" s="122"/>
    </row>
    <row r="488" spans="38:38" x14ac:dyDescent="0.2">
      <c r="AL488" s="122"/>
    </row>
    <row r="489" spans="38:38" x14ac:dyDescent="0.2">
      <c r="AL489" s="122"/>
    </row>
    <row r="490" spans="38:38" x14ac:dyDescent="0.2">
      <c r="AL490" s="122"/>
    </row>
    <row r="491" spans="38:38" x14ac:dyDescent="0.2">
      <c r="AL491" s="122"/>
    </row>
    <row r="492" spans="38:38" x14ac:dyDescent="0.2">
      <c r="AL492" s="122"/>
    </row>
    <row r="493" spans="38:38" x14ac:dyDescent="0.2">
      <c r="AL493" s="122"/>
    </row>
    <row r="494" spans="38:38" x14ac:dyDescent="0.2">
      <c r="AL494" s="122"/>
    </row>
    <row r="495" spans="38:38" x14ac:dyDescent="0.2">
      <c r="AL495" s="122"/>
    </row>
    <row r="496" spans="38:38" x14ac:dyDescent="0.2">
      <c r="AL496" s="122"/>
    </row>
    <row r="497" spans="38:38" x14ac:dyDescent="0.2">
      <c r="AL497" s="122"/>
    </row>
    <row r="498" spans="38:38" x14ac:dyDescent="0.2">
      <c r="AL498" s="122"/>
    </row>
    <row r="499" spans="38:38" x14ac:dyDescent="0.2">
      <c r="AL499" s="122"/>
    </row>
    <row r="500" spans="38:38" x14ac:dyDescent="0.2">
      <c r="AL500" s="122"/>
    </row>
    <row r="501" spans="38:38" x14ac:dyDescent="0.2">
      <c r="AL501" s="122"/>
    </row>
    <row r="502" spans="38:38" x14ac:dyDescent="0.2">
      <c r="AL502" s="122"/>
    </row>
    <row r="503" spans="38:38" x14ac:dyDescent="0.2">
      <c r="AL503" s="122"/>
    </row>
    <row r="504" spans="38:38" x14ac:dyDescent="0.2">
      <c r="AL504" s="122"/>
    </row>
    <row r="505" spans="38:38" x14ac:dyDescent="0.2">
      <c r="AL505" s="122"/>
    </row>
    <row r="506" spans="38:38" x14ac:dyDescent="0.2">
      <c r="AL506" s="122"/>
    </row>
    <row r="507" spans="38:38" x14ac:dyDescent="0.2">
      <c r="AL507" s="122"/>
    </row>
    <row r="508" spans="38:38" x14ac:dyDescent="0.2">
      <c r="AL508" s="122"/>
    </row>
    <row r="509" spans="38:38" x14ac:dyDescent="0.2">
      <c r="AL509" s="122"/>
    </row>
    <row r="510" spans="38:38" x14ac:dyDescent="0.2">
      <c r="AL510" s="122"/>
    </row>
    <row r="511" spans="38:38" x14ac:dyDescent="0.2">
      <c r="AL511" s="122"/>
    </row>
    <row r="512" spans="38:38" x14ac:dyDescent="0.2">
      <c r="AL512" s="122"/>
    </row>
    <row r="513" spans="38:38" x14ac:dyDescent="0.2">
      <c r="AL513" s="122"/>
    </row>
    <row r="514" spans="38:38" x14ac:dyDescent="0.2">
      <c r="AL514" s="122"/>
    </row>
    <row r="515" spans="38:38" x14ac:dyDescent="0.2">
      <c r="AL515" s="122"/>
    </row>
    <row r="516" spans="38:38" x14ac:dyDescent="0.2">
      <c r="AL516" s="122"/>
    </row>
    <row r="517" spans="38:38" x14ac:dyDescent="0.2">
      <c r="AL517" s="122"/>
    </row>
    <row r="518" spans="38:38" x14ac:dyDescent="0.2">
      <c r="AL518" s="122"/>
    </row>
    <row r="519" spans="38:38" x14ac:dyDescent="0.2">
      <c r="AL519" s="122"/>
    </row>
    <row r="520" spans="38:38" x14ac:dyDescent="0.2">
      <c r="AL520" s="122"/>
    </row>
    <row r="521" spans="38:38" x14ac:dyDescent="0.2">
      <c r="AL521" s="122"/>
    </row>
    <row r="522" spans="38:38" x14ac:dyDescent="0.2">
      <c r="AL522" s="122"/>
    </row>
    <row r="523" spans="38:38" x14ac:dyDescent="0.2">
      <c r="AL523" s="122"/>
    </row>
    <row r="524" spans="38:38" x14ac:dyDescent="0.2">
      <c r="AL524" s="122"/>
    </row>
    <row r="525" spans="38:38" x14ac:dyDescent="0.2">
      <c r="AL525" s="122"/>
    </row>
    <row r="526" spans="38:38" x14ac:dyDescent="0.2">
      <c r="AL526" s="122"/>
    </row>
    <row r="527" spans="38:38" x14ac:dyDescent="0.2">
      <c r="AL527" s="122"/>
    </row>
    <row r="528" spans="38:38" x14ac:dyDescent="0.2">
      <c r="AL528" s="122"/>
    </row>
    <row r="529" spans="38:38" x14ac:dyDescent="0.2">
      <c r="AL529" s="122"/>
    </row>
    <row r="530" spans="38:38" x14ac:dyDescent="0.2">
      <c r="AL530" s="122"/>
    </row>
    <row r="531" spans="38:38" x14ac:dyDescent="0.2">
      <c r="AL531" s="122"/>
    </row>
    <row r="532" spans="38:38" x14ac:dyDescent="0.2">
      <c r="AL532" s="122"/>
    </row>
    <row r="533" spans="38:38" x14ac:dyDescent="0.2">
      <c r="AL533" s="122"/>
    </row>
    <row r="534" spans="38:38" x14ac:dyDescent="0.2">
      <c r="AL534" s="122"/>
    </row>
    <row r="535" spans="38:38" x14ac:dyDescent="0.2">
      <c r="AL535" s="122"/>
    </row>
    <row r="536" spans="38:38" x14ac:dyDescent="0.2">
      <c r="AL536" s="122"/>
    </row>
    <row r="537" spans="38:38" x14ac:dyDescent="0.2">
      <c r="AL537" s="122"/>
    </row>
    <row r="538" spans="38:38" x14ac:dyDescent="0.2">
      <c r="AL538" s="122"/>
    </row>
    <row r="539" spans="38:38" x14ac:dyDescent="0.2">
      <c r="AL539" s="122"/>
    </row>
    <row r="540" spans="38:38" x14ac:dyDescent="0.2">
      <c r="AL540" s="122"/>
    </row>
    <row r="541" spans="38:38" x14ac:dyDescent="0.2">
      <c r="AL541" s="122"/>
    </row>
    <row r="542" spans="38:38" x14ac:dyDescent="0.2">
      <c r="AL542" s="122"/>
    </row>
    <row r="543" spans="38:38" x14ac:dyDescent="0.2">
      <c r="AL543" s="122"/>
    </row>
    <row r="544" spans="38:38" x14ac:dyDescent="0.2">
      <c r="AL544" s="122"/>
    </row>
    <row r="545" spans="38:38" x14ac:dyDescent="0.2">
      <c r="AL545" s="122"/>
    </row>
    <row r="546" spans="38:38" x14ac:dyDescent="0.2">
      <c r="AL546" s="122"/>
    </row>
    <row r="547" spans="38:38" x14ac:dyDescent="0.2">
      <c r="AL547" s="122"/>
    </row>
    <row r="548" spans="38:38" x14ac:dyDescent="0.2">
      <c r="AL548" s="122"/>
    </row>
    <row r="549" spans="38:38" x14ac:dyDescent="0.2">
      <c r="AL549" s="122"/>
    </row>
    <row r="550" spans="38:38" x14ac:dyDescent="0.2">
      <c r="AL550" s="122"/>
    </row>
    <row r="551" spans="38:38" x14ac:dyDescent="0.2">
      <c r="AL551" s="122"/>
    </row>
    <row r="552" spans="38:38" x14ac:dyDescent="0.2">
      <c r="AL552" s="122"/>
    </row>
    <row r="553" spans="38:38" x14ac:dyDescent="0.2">
      <c r="AL553" s="122"/>
    </row>
    <row r="554" spans="38:38" x14ac:dyDescent="0.2">
      <c r="AL554" s="122"/>
    </row>
    <row r="555" spans="38:38" x14ac:dyDescent="0.2">
      <c r="AL555" s="122"/>
    </row>
    <row r="556" spans="38:38" x14ac:dyDescent="0.2">
      <c r="AL556" s="122"/>
    </row>
    <row r="557" spans="38:38" x14ac:dyDescent="0.2">
      <c r="AL557" s="122"/>
    </row>
    <row r="558" spans="38:38" x14ac:dyDescent="0.2">
      <c r="AL558" s="122"/>
    </row>
    <row r="559" spans="38:38" x14ac:dyDescent="0.2">
      <c r="AL559" s="122"/>
    </row>
    <row r="560" spans="38:38" x14ac:dyDescent="0.2">
      <c r="AL560" s="122"/>
    </row>
    <row r="561" spans="38:38" x14ac:dyDescent="0.2">
      <c r="AL561" s="122"/>
    </row>
    <row r="562" spans="38:38" x14ac:dyDescent="0.2">
      <c r="AL562" s="122"/>
    </row>
    <row r="563" spans="38:38" x14ac:dyDescent="0.2">
      <c r="AL563" s="122"/>
    </row>
    <row r="564" spans="38:38" x14ac:dyDescent="0.2">
      <c r="AL564" s="122"/>
    </row>
    <row r="565" spans="38:38" x14ac:dyDescent="0.2">
      <c r="AL565" s="122"/>
    </row>
    <row r="566" spans="38:38" x14ac:dyDescent="0.2">
      <c r="AL566" s="122"/>
    </row>
    <row r="567" spans="38:38" x14ac:dyDescent="0.2">
      <c r="AL567" s="122"/>
    </row>
    <row r="568" spans="38:38" x14ac:dyDescent="0.2">
      <c r="AL568" s="122"/>
    </row>
    <row r="569" spans="38:38" x14ac:dyDescent="0.2">
      <c r="AL569" s="122"/>
    </row>
    <row r="570" spans="38:38" x14ac:dyDescent="0.2">
      <c r="AL570" s="122"/>
    </row>
    <row r="571" spans="38:38" x14ac:dyDescent="0.2">
      <c r="AL571" s="122"/>
    </row>
    <row r="572" spans="38:38" x14ac:dyDescent="0.2">
      <c r="AL572" s="122"/>
    </row>
    <row r="573" spans="38:38" x14ac:dyDescent="0.2">
      <c r="AL573" s="122"/>
    </row>
    <row r="574" spans="38:38" x14ac:dyDescent="0.2">
      <c r="AL574" s="122"/>
    </row>
    <row r="575" spans="38:38" x14ac:dyDescent="0.2">
      <c r="AL575" s="122"/>
    </row>
    <row r="576" spans="38:38" x14ac:dyDescent="0.2">
      <c r="AL576" s="122"/>
    </row>
    <row r="577" spans="38:38" x14ac:dyDescent="0.2">
      <c r="AL577" s="122"/>
    </row>
    <row r="578" spans="38:38" x14ac:dyDescent="0.2">
      <c r="AL578" s="122"/>
    </row>
    <row r="579" spans="38:38" x14ac:dyDescent="0.2">
      <c r="AL579" s="122"/>
    </row>
    <row r="580" spans="38:38" x14ac:dyDescent="0.2">
      <c r="AL580" s="122"/>
    </row>
    <row r="581" spans="38:38" x14ac:dyDescent="0.2">
      <c r="AL581" s="122"/>
    </row>
    <row r="582" spans="38:38" x14ac:dyDescent="0.2">
      <c r="AL582" s="122"/>
    </row>
    <row r="583" spans="38:38" x14ac:dyDescent="0.2">
      <c r="AL583" s="122"/>
    </row>
    <row r="584" spans="38:38" x14ac:dyDescent="0.2">
      <c r="AL584" s="122"/>
    </row>
    <row r="585" spans="38:38" x14ac:dyDescent="0.2">
      <c r="AL585" s="122"/>
    </row>
    <row r="586" spans="38:38" x14ac:dyDescent="0.2">
      <c r="AL586" s="122"/>
    </row>
    <row r="587" spans="38:38" x14ac:dyDescent="0.2">
      <c r="AL587" s="122"/>
    </row>
    <row r="588" spans="38:38" x14ac:dyDescent="0.2">
      <c r="AL588" s="122"/>
    </row>
    <row r="589" spans="38:38" x14ac:dyDescent="0.2">
      <c r="AL589" s="122"/>
    </row>
    <row r="590" spans="38:38" x14ac:dyDescent="0.2">
      <c r="AL590" s="122"/>
    </row>
    <row r="591" spans="38:38" x14ac:dyDescent="0.2">
      <c r="AL591" s="122"/>
    </row>
    <row r="592" spans="38:38" x14ac:dyDescent="0.2">
      <c r="AL592" s="122"/>
    </row>
    <row r="593" spans="38:38" x14ac:dyDescent="0.2">
      <c r="AL593" s="122"/>
    </row>
  </sheetData>
  <mergeCells count="238">
    <mergeCell ref="O5:R5"/>
    <mergeCell ref="S5:U5"/>
    <mergeCell ref="V5:AF5"/>
    <mergeCell ref="AG5:AP5"/>
    <mergeCell ref="AQ5:AV5"/>
    <mergeCell ref="B4:F4"/>
    <mergeCell ref="G4:I4"/>
    <mergeCell ref="J4:N4"/>
    <mergeCell ref="A1:AV1"/>
    <mergeCell ref="A2:A3"/>
    <mergeCell ref="B2:F3"/>
    <mergeCell ref="G2:I3"/>
    <mergeCell ref="J2:N3"/>
    <mergeCell ref="O2:R3"/>
    <mergeCell ref="S2:U3"/>
    <mergeCell ref="V2:AF3"/>
    <mergeCell ref="AG2:AP3"/>
    <mergeCell ref="AQ2:AV3"/>
    <mergeCell ref="O4:R4"/>
    <mergeCell ref="S4:U4"/>
    <mergeCell ref="V4:AF4"/>
    <mergeCell ref="AG4:AP4"/>
    <mergeCell ref="AQ4:AV4"/>
    <mergeCell ref="B5:F5"/>
    <mergeCell ref="AG6:AP6"/>
    <mergeCell ref="AQ6:AV6"/>
    <mergeCell ref="B7:F7"/>
    <mergeCell ref="G7:I7"/>
    <mergeCell ref="J7:N7"/>
    <mergeCell ref="O7:R7"/>
    <mergeCell ref="S7:U7"/>
    <mergeCell ref="V7:AF7"/>
    <mergeCell ref="AG7:AP7"/>
    <mergeCell ref="AQ7:AV7"/>
    <mergeCell ref="B6:F6"/>
    <mergeCell ref="G6:I6"/>
    <mergeCell ref="J6:N6"/>
    <mergeCell ref="O6:R6"/>
    <mergeCell ref="S6:U6"/>
    <mergeCell ref="V6:AF6"/>
    <mergeCell ref="G5:I5"/>
    <mergeCell ref="J5:N5"/>
    <mergeCell ref="AG8:AP8"/>
    <mergeCell ref="AQ8:AV8"/>
    <mergeCell ref="A10:A15"/>
    <mergeCell ref="B10:J15"/>
    <mergeCell ref="K10:P14"/>
    <mergeCell ref="Q10:AA10"/>
    <mergeCell ref="AB10:BE10"/>
    <mergeCell ref="Q11:Q14"/>
    <mergeCell ref="R11:R14"/>
    <mergeCell ref="S11:S14"/>
    <mergeCell ref="B8:F8"/>
    <mergeCell ref="G8:I8"/>
    <mergeCell ref="J8:N8"/>
    <mergeCell ref="O8:R8"/>
    <mergeCell ref="S8:U8"/>
    <mergeCell ref="V8:AF8"/>
    <mergeCell ref="AR12:AU12"/>
    <mergeCell ref="AH13:AH14"/>
    <mergeCell ref="BD13:BD14"/>
    <mergeCell ref="BE13:BE14"/>
    <mergeCell ref="AT13:AT14"/>
    <mergeCell ref="AU13:AU14"/>
    <mergeCell ref="AW13:AW14"/>
    <mergeCell ref="AX13:AX14"/>
    <mergeCell ref="AY13:AY14"/>
    <mergeCell ref="AZ13:AZ14"/>
    <mergeCell ref="AM13:AM14"/>
    <mergeCell ref="AN13:AN14"/>
    <mergeCell ref="AO13:AO14"/>
    <mergeCell ref="AP13:AP14"/>
    <mergeCell ref="AR13:AR14"/>
    <mergeCell ref="AS13:AS14"/>
    <mergeCell ref="AV12:AV14"/>
    <mergeCell ref="AW12:AZ12"/>
    <mergeCell ref="U13:U14"/>
    <mergeCell ref="V13:Y13"/>
    <mergeCell ref="AI13:AI14"/>
    <mergeCell ref="AJ13:AJ14"/>
    <mergeCell ref="U12:Y12"/>
    <mergeCell ref="B17:J17"/>
    <mergeCell ref="K17:P17"/>
    <mergeCell ref="B16:J16"/>
    <mergeCell ref="K16:P16"/>
    <mergeCell ref="Z12:Z14"/>
    <mergeCell ref="AA12:AA14"/>
    <mergeCell ref="AB12:AB14"/>
    <mergeCell ref="AC12:AF12"/>
    <mergeCell ref="B18:J18"/>
    <mergeCell ref="K18:P18"/>
    <mergeCell ref="B19:J19"/>
    <mergeCell ref="B20:J20"/>
    <mergeCell ref="B21:J21"/>
    <mergeCell ref="BB13:BB14"/>
    <mergeCell ref="BC13:BC14"/>
    <mergeCell ref="AK13:AK14"/>
    <mergeCell ref="T11:T14"/>
    <mergeCell ref="U11:AA11"/>
    <mergeCell ref="AB11:AK11"/>
    <mergeCell ref="AL11:AU11"/>
    <mergeCell ref="AC13:AC14"/>
    <mergeCell ref="AD13:AD14"/>
    <mergeCell ref="AE13:AE14"/>
    <mergeCell ref="AF13:AF14"/>
    <mergeCell ref="AG12:AG14"/>
    <mergeCell ref="AH12:AK12"/>
    <mergeCell ref="AL12:AL14"/>
    <mergeCell ref="AM12:AP12"/>
    <mergeCell ref="AQ12:AQ14"/>
    <mergeCell ref="AV11:BE11"/>
    <mergeCell ref="BA12:BA14"/>
    <mergeCell ref="BB12:BE12"/>
    <mergeCell ref="B32:J32"/>
    <mergeCell ref="B33:J33"/>
    <mergeCell ref="B28:J28"/>
    <mergeCell ref="B30:J30"/>
    <mergeCell ref="B22:J22"/>
    <mergeCell ref="B24:J24"/>
    <mergeCell ref="B23:J23"/>
    <mergeCell ref="B26:J26"/>
    <mergeCell ref="B27:J27"/>
    <mergeCell ref="B25:J25"/>
    <mergeCell ref="B29:J29"/>
    <mergeCell ref="B31:J31"/>
    <mergeCell ref="B37:J37"/>
    <mergeCell ref="B38:J38"/>
    <mergeCell ref="B39:J39"/>
    <mergeCell ref="B41:J41"/>
    <mergeCell ref="B42:J42"/>
    <mergeCell ref="B34:J34"/>
    <mergeCell ref="B35:J35"/>
    <mergeCell ref="K35:P35"/>
    <mergeCell ref="B36:J36"/>
    <mergeCell ref="K36:P36"/>
    <mergeCell ref="B40:J40"/>
    <mergeCell ref="B54:J54"/>
    <mergeCell ref="K54:P54"/>
    <mergeCell ref="B55:J55"/>
    <mergeCell ref="B56:J56"/>
    <mergeCell ref="K56:P56"/>
    <mergeCell ref="N61:N62"/>
    <mergeCell ref="B47:J47"/>
    <mergeCell ref="B43:J43"/>
    <mergeCell ref="K43:P43"/>
    <mergeCell ref="B48:J48"/>
    <mergeCell ref="B49:J49"/>
    <mergeCell ref="B50:J50"/>
    <mergeCell ref="B51:J51"/>
    <mergeCell ref="B52:J52"/>
    <mergeCell ref="B53:J53"/>
    <mergeCell ref="B44:J44"/>
    <mergeCell ref="B45:J45"/>
    <mergeCell ref="B46:J46"/>
    <mergeCell ref="K63:P63"/>
    <mergeCell ref="B64:J64"/>
    <mergeCell ref="B65:J65"/>
    <mergeCell ref="B57:J57"/>
    <mergeCell ref="K57:P57"/>
    <mergeCell ref="B58:J58"/>
    <mergeCell ref="B59:J59"/>
    <mergeCell ref="B61:J61"/>
    <mergeCell ref="B62:J62"/>
    <mergeCell ref="B60:J60"/>
    <mergeCell ref="B63:J63"/>
    <mergeCell ref="B80:J80"/>
    <mergeCell ref="B69:J69"/>
    <mergeCell ref="B70:J70"/>
    <mergeCell ref="B71:J71"/>
    <mergeCell ref="B72:J72"/>
    <mergeCell ref="B76:J76"/>
    <mergeCell ref="B66:J66"/>
    <mergeCell ref="B67:J67"/>
    <mergeCell ref="B68:J68"/>
    <mergeCell ref="N66:N67"/>
    <mergeCell ref="B77:J77"/>
    <mergeCell ref="B78:J78"/>
    <mergeCell ref="K78:P78"/>
    <mergeCell ref="B79:J79"/>
    <mergeCell ref="B73:J73"/>
    <mergeCell ref="K73:P73"/>
    <mergeCell ref="B74:J74"/>
    <mergeCell ref="B75:J75"/>
    <mergeCell ref="K68:P68"/>
    <mergeCell ref="B81:J81"/>
    <mergeCell ref="B82:J82"/>
    <mergeCell ref="B83:J83"/>
    <mergeCell ref="T93:AA93"/>
    <mergeCell ref="T94:AA94"/>
    <mergeCell ref="T95:AA95"/>
    <mergeCell ref="T87:AA87"/>
    <mergeCell ref="T88:AA88"/>
    <mergeCell ref="T89:AA89"/>
    <mergeCell ref="T90:AA90"/>
    <mergeCell ref="T91:Z91"/>
    <mergeCell ref="T92:AA92"/>
    <mergeCell ref="B84:J84"/>
    <mergeCell ref="A85:J85"/>
    <mergeCell ref="K85:P85"/>
    <mergeCell ref="A86:P95"/>
    <mergeCell ref="Q87:R95"/>
    <mergeCell ref="S87:S92"/>
    <mergeCell ref="S93:S95"/>
    <mergeCell ref="B103:AB103"/>
    <mergeCell ref="B104:AB104"/>
    <mergeCell ref="B105:AB105"/>
    <mergeCell ref="B106:AB106"/>
    <mergeCell ref="B107:AB107"/>
    <mergeCell ref="B108:AB108"/>
    <mergeCell ref="A99:AB99"/>
    <mergeCell ref="B101:AB101"/>
    <mergeCell ref="B102:AB102"/>
    <mergeCell ref="B115:AB115"/>
    <mergeCell ref="B116:AB116"/>
    <mergeCell ref="B117:AB117"/>
    <mergeCell ref="B118:AB118"/>
    <mergeCell ref="B119:AB119"/>
    <mergeCell ref="B120:AB120"/>
    <mergeCell ref="B109:AB109"/>
    <mergeCell ref="B110:AB110"/>
    <mergeCell ref="B111:AB111"/>
    <mergeCell ref="B112:AB112"/>
    <mergeCell ref="B113:AB113"/>
    <mergeCell ref="B114:AB114"/>
    <mergeCell ref="B133:AB133"/>
    <mergeCell ref="B134:AB134"/>
    <mergeCell ref="B127:AB127"/>
    <mergeCell ref="B128:AB128"/>
    <mergeCell ref="B129:AB129"/>
    <mergeCell ref="B130:AB130"/>
    <mergeCell ref="B131:AB131"/>
    <mergeCell ref="B132:AB132"/>
    <mergeCell ref="B121:AB121"/>
    <mergeCell ref="B122:AB122"/>
    <mergeCell ref="B123:AB123"/>
    <mergeCell ref="B124:AB124"/>
    <mergeCell ref="B125:AB125"/>
    <mergeCell ref="B126:AB126"/>
  </mergeCells>
  <phoneticPr fontId="29" type="noConversion"/>
  <printOptions horizontalCentered="1"/>
  <pageMargins left="0.15748031496062992" right="0.15748031496062992" top="0.77362204724409456" bottom="0.66259842519685042" header="0.37992125984251973" footer="0.31535433070866142"/>
  <pageSetup paperSize="9" scale="7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План учебного процесса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Turbo</cp:lastModifiedBy>
  <cp:revision>2</cp:revision>
  <cp:lastPrinted>2022-05-28T07:24:08Z</cp:lastPrinted>
  <dcterms:created xsi:type="dcterms:W3CDTF">2021-03-13T11:03:37Z</dcterms:created>
  <dcterms:modified xsi:type="dcterms:W3CDTF">2023-07-27T11:15:52Z</dcterms:modified>
</cp:coreProperties>
</file>