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09.02.07 Информационные системы и программирование+\"/>
    </mc:Choice>
  </mc:AlternateContent>
  <bookViews>
    <workbookView xWindow="28680" yWindow="1275" windowWidth="29040" windowHeight="15840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definedNames>
    <definedName name="_Hlk514329836" localSheetId="2">'Матрица ОК'!$A$42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2" i="2" l="1"/>
  <c r="BC105" i="2"/>
  <c r="BC104" i="2"/>
  <c r="AN105" i="2"/>
  <c r="S61" i="2"/>
  <c r="Y52" i="2" l="1"/>
  <c r="Z52" i="2"/>
  <c r="AA52" i="2"/>
  <c r="AB52" i="2"/>
  <c r="AD52" i="2"/>
  <c r="AE52" i="2"/>
  <c r="AF52" i="2"/>
  <c r="AG52" i="2"/>
  <c r="AH52" i="2"/>
  <c r="AI52" i="2"/>
  <c r="AJ52" i="2"/>
  <c r="AK52" i="2"/>
  <c r="AL52" i="2"/>
  <c r="AM52" i="2"/>
  <c r="AO52" i="2"/>
  <c r="AP52" i="2"/>
  <c r="AQ52" i="2"/>
  <c r="AR52" i="2"/>
  <c r="AT52" i="2"/>
  <c r="AV52" i="2"/>
  <c r="AW52" i="2"/>
  <c r="AX52" i="2"/>
  <c r="AY52" i="2"/>
  <c r="AZ52" i="2"/>
  <c r="BA52" i="2"/>
  <c r="BB52" i="2"/>
  <c r="BD52" i="2"/>
  <c r="BE52" i="2"/>
  <c r="BF52" i="2"/>
  <c r="BG52" i="2"/>
  <c r="BI52" i="2"/>
  <c r="BJ52" i="2"/>
  <c r="BK52" i="2"/>
  <c r="BL52" i="2"/>
  <c r="BN52" i="2"/>
  <c r="BO52" i="2"/>
  <c r="BP52" i="2"/>
  <c r="BQ52" i="2"/>
  <c r="T53" i="2"/>
  <c r="U66" i="2"/>
  <c r="V66" i="2"/>
  <c r="W66" i="2"/>
  <c r="AB66" i="2"/>
  <c r="AD66" i="2"/>
  <c r="AI66" i="2"/>
  <c r="AN66" i="2"/>
  <c r="AS66" i="2"/>
  <c r="AX66" i="2"/>
  <c r="BC66" i="2"/>
  <c r="BH66" i="2"/>
  <c r="BM66" i="2"/>
  <c r="AX105" i="2"/>
  <c r="T22" i="2"/>
  <c r="T21" i="2" s="1"/>
  <c r="U33" i="2"/>
  <c r="V33" i="2"/>
  <c r="S33" i="2" s="1"/>
  <c r="W25" i="2"/>
  <c r="W26" i="2"/>
  <c r="W27" i="2"/>
  <c r="W28" i="2"/>
  <c r="W29" i="2"/>
  <c r="W30" i="2"/>
  <c r="W31" i="2"/>
  <c r="W33" i="2"/>
  <c r="W34" i="2"/>
  <c r="W35" i="2"/>
  <c r="W37" i="2"/>
  <c r="W38" i="2"/>
  <c r="W24" i="2"/>
  <c r="X24" i="2" s="1"/>
  <c r="AI25" i="2"/>
  <c r="AI26" i="2"/>
  <c r="AI27" i="2"/>
  <c r="AI28" i="2"/>
  <c r="AI30" i="2"/>
  <c r="AI34" i="2"/>
  <c r="AI35" i="2"/>
  <c r="AI37" i="2"/>
  <c r="AI38" i="2"/>
  <c r="AI24" i="2"/>
  <c r="AD25" i="2"/>
  <c r="AD26" i="2"/>
  <c r="AD27" i="2"/>
  <c r="AD28" i="2"/>
  <c r="AD29" i="2"/>
  <c r="AD30" i="2"/>
  <c r="AD31" i="2"/>
  <c r="AD33" i="2"/>
  <c r="AD34" i="2"/>
  <c r="AD35" i="2"/>
  <c r="AD38" i="2"/>
  <c r="S66" i="2" l="1"/>
  <c r="X66" i="2"/>
  <c r="W21" i="2"/>
  <c r="AD21" i="2"/>
  <c r="AS108" i="2"/>
  <c r="AN108" i="2"/>
  <c r="AD108" i="2"/>
  <c r="BM109" i="2"/>
  <c r="BH109" i="2"/>
  <c r="BC109" i="2"/>
  <c r="AX109" i="2"/>
  <c r="AS109" i="2"/>
  <c r="AN109" i="2"/>
  <c r="AI109" i="2"/>
  <c r="AD109" i="2"/>
  <c r="BM108" i="2"/>
  <c r="BH108" i="2"/>
  <c r="BC108" i="2"/>
  <c r="AX108" i="2"/>
  <c r="AI108" i="2"/>
  <c r="BM107" i="2"/>
  <c r="BH107" i="2"/>
  <c r="BC107" i="2"/>
  <c r="AX107" i="2"/>
  <c r="AS107" i="2"/>
  <c r="AN107" i="2"/>
  <c r="AI107" i="2"/>
  <c r="AD107" i="2"/>
  <c r="BM106" i="2"/>
  <c r="BH106" i="2"/>
  <c r="BC106" i="2"/>
  <c r="AX106" i="2"/>
  <c r="AS106" i="2"/>
  <c r="AN106" i="2"/>
  <c r="AI106" i="2"/>
  <c r="AD106" i="2"/>
  <c r="BM105" i="2"/>
  <c r="BH105" i="2"/>
  <c r="AS105" i="2"/>
  <c r="AI105" i="2"/>
  <c r="AB97" i="2"/>
  <c r="S97" i="2"/>
  <c r="BM96" i="2"/>
  <c r="BH96" i="2"/>
  <c r="BC96" i="2"/>
  <c r="AX96" i="2"/>
  <c r="AS96" i="2"/>
  <c r="AN96" i="2"/>
  <c r="AI96" i="2"/>
  <c r="AD96" i="2"/>
  <c r="AC96" i="2"/>
  <c r="AB96" i="2"/>
  <c r="S96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BM93" i="2"/>
  <c r="BH93" i="2"/>
  <c r="BC93" i="2"/>
  <c r="AX93" i="2"/>
  <c r="AS93" i="2"/>
  <c r="AN93" i="2"/>
  <c r="AI93" i="2"/>
  <c r="AD93" i="2"/>
  <c r="AB93" i="2"/>
  <c r="W93" i="2"/>
  <c r="V93" i="2"/>
  <c r="U93" i="2"/>
  <c r="U92" i="2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AA91" i="2"/>
  <c r="Z91" i="2"/>
  <c r="Y91" i="2"/>
  <c r="T91" i="2"/>
  <c r="BM90" i="2"/>
  <c r="BH90" i="2"/>
  <c r="BC90" i="2"/>
  <c r="AX90" i="2"/>
  <c r="AS90" i="2"/>
  <c r="AN90" i="2"/>
  <c r="AI90" i="2"/>
  <c r="AD90" i="2"/>
  <c r="AB90" i="2"/>
  <c r="S90" i="2" s="1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AX88" i="2"/>
  <c r="AS88" i="2"/>
  <c r="AN88" i="2"/>
  <c r="AI88" i="2"/>
  <c r="AD88" i="2"/>
  <c r="AB88" i="2"/>
  <c r="W88" i="2"/>
  <c r="X88" i="2" s="1"/>
  <c r="V88" i="2"/>
  <c r="U88" i="2"/>
  <c r="BM87" i="2"/>
  <c r="BH87" i="2"/>
  <c r="BC87" i="2"/>
  <c r="AX87" i="2"/>
  <c r="AS87" i="2"/>
  <c r="AN87" i="2"/>
  <c r="AI87" i="2"/>
  <c r="AD87" i="2"/>
  <c r="AB87" i="2"/>
  <c r="W87" i="2"/>
  <c r="V87" i="2"/>
  <c r="U87" i="2"/>
  <c r="U86" i="2"/>
  <c r="BQ85" i="2"/>
  <c r="BP85" i="2"/>
  <c r="BO85" i="2"/>
  <c r="BN85" i="2"/>
  <c r="BL85" i="2"/>
  <c r="BK85" i="2"/>
  <c r="BJ85" i="2"/>
  <c r="BI85" i="2"/>
  <c r="BG85" i="2"/>
  <c r="BF85" i="2"/>
  <c r="BE85" i="2"/>
  <c r="BD85" i="2"/>
  <c r="BB85" i="2"/>
  <c r="BA85" i="2"/>
  <c r="AZ85" i="2"/>
  <c r="AY85" i="2"/>
  <c r="AW85" i="2"/>
  <c r="AV85" i="2"/>
  <c r="AU85" i="2"/>
  <c r="AT85" i="2"/>
  <c r="AR85" i="2"/>
  <c r="AQ85" i="2"/>
  <c r="AP85" i="2"/>
  <c r="AO85" i="2"/>
  <c r="AM85" i="2"/>
  <c r="AL85" i="2"/>
  <c r="AK85" i="2"/>
  <c r="AJ85" i="2"/>
  <c r="AH85" i="2"/>
  <c r="AG85" i="2"/>
  <c r="AF85" i="2"/>
  <c r="AE85" i="2"/>
  <c r="AC85" i="2"/>
  <c r="AA85" i="2"/>
  <c r="Z85" i="2"/>
  <c r="Y85" i="2"/>
  <c r="W85" i="2"/>
  <c r="V85" i="2"/>
  <c r="T85" i="2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I82" i="2"/>
  <c r="AD82" i="2"/>
  <c r="AB82" i="2"/>
  <c r="W82" i="2"/>
  <c r="X82" i="2" s="1"/>
  <c r="V82" i="2"/>
  <c r="S82" i="2" s="1"/>
  <c r="U82" i="2"/>
  <c r="BM81" i="2"/>
  <c r="BH81" i="2"/>
  <c r="BC81" i="2"/>
  <c r="AX81" i="2"/>
  <c r="AS81" i="2"/>
  <c r="AN81" i="2"/>
  <c r="AI81" i="2"/>
  <c r="AD81" i="2"/>
  <c r="AB81" i="2"/>
  <c r="W81" i="2"/>
  <c r="X81" i="2" s="1"/>
  <c r="V81" i="2"/>
  <c r="U81" i="2"/>
  <c r="BM80" i="2"/>
  <c r="BH80" i="2"/>
  <c r="BC80" i="2"/>
  <c r="AX80" i="2"/>
  <c r="AS80" i="2"/>
  <c r="AN80" i="2"/>
  <c r="AI80" i="2"/>
  <c r="AD80" i="2"/>
  <c r="AB80" i="2"/>
  <c r="W80" i="2"/>
  <c r="X80" i="2" s="1"/>
  <c r="V80" i="2"/>
  <c r="U80" i="2"/>
  <c r="U79" i="2"/>
  <c r="BQ78" i="2"/>
  <c r="BP78" i="2"/>
  <c r="BO78" i="2"/>
  <c r="BN78" i="2"/>
  <c r="BL78" i="2"/>
  <c r="BK78" i="2"/>
  <c r="BJ78" i="2"/>
  <c r="BI78" i="2"/>
  <c r="BG78" i="2"/>
  <c r="BF78" i="2"/>
  <c r="BE78" i="2"/>
  <c r="BD78" i="2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H78" i="2"/>
  <c r="AG78" i="2"/>
  <c r="AF78" i="2"/>
  <c r="AE78" i="2"/>
  <c r="AC78" i="2"/>
  <c r="AA78" i="2"/>
  <c r="Z78" i="2"/>
  <c r="Y78" i="2"/>
  <c r="T78" i="2"/>
  <c r="BM77" i="2"/>
  <c r="BH77" i="2"/>
  <c r="BC77" i="2"/>
  <c r="AX77" i="2"/>
  <c r="AS77" i="2"/>
  <c r="AS103" i="2" s="1"/>
  <c r="AN77" i="2"/>
  <c r="AI77" i="2"/>
  <c r="AD77" i="2"/>
  <c r="AB77" i="2"/>
  <c r="S77" i="2" s="1"/>
  <c r="BM76" i="2"/>
  <c r="BH76" i="2"/>
  <c r="BC76" i="2"/>
  <c r="AX76" i="2"/>
  <c r="AX102" i="2" s="1"/>
  <c r="AS76" i="2"/>
  <c r="AN76" i="2"/>
  <c r="AI76" i="2"/>
  <c r="AD76" i="2"/>
  <c r="AD102" i="2" s="1"/>
  <c r="AB76" i="2"/>
  <c r="S76" i="2" s="1"/>
  <c r="BM75" i="2"/>
  <c r="BH75" i="2"/>
  <c r="BC75" i="2"/>
  <c r="AX75" i="2"/>
  <c r="AS75" i="2"/>
  <c r="AN75" i="2"/>
  <c r="AI75" i="2"/>
  <c r="AD75" i="2"/>
  <c r="AC75" i="2"/>
  <c r="AB75" i="2"/>
  <c r="W75" i="2"/>
  <c r="V75" i="2"/>
  <c r="U75" i="2"/>
  <c r="BM74" i="2"/>
  <c r="BH74" i="2"/>
  <c r="BC74" i="2"/>
  <c r="AX74" i="2"/>
  <c r="AS74" i="2"/>
  <c r="AN74" i="2"/>
  <c r="AI74" i="2"/>
  <c r="AD74" i="2"/>
  <c r="AC74" i="2"/>
  <c r="AB74" i="2"/>
  <c r="W74" i="2"/>
  <c r="X74" i="2" s="1"/>
  <c r="V74" i="2"/>
  <c r="U74" i="2"/>
  <c r="BM73" i="2"/>
  <c r="BH73" i="2"/>
  <c r="BC73" i="2"/>
  <c r="AX73" i="2"/>
  <c r="AS73" i="2"/>
  <c r="AN73" i="2"/>
  <c r="AI73" i="2"/>
  <c r="AD73" i="2"/>
  <c r="AC73" i="2"/>
  <c r="AB73" i="2"/>
  <c r="W73" i="2"/>
  <c r="X73" i="2" s="1"/>
  <c r="V73" i="2"/>
  <c r="U73" i="2"/>
  <c r="BM72" i="2"/>
  <c r="BH72" i="2"/>
  <c r="BC72" i="2"/>
  <c r="AX72" i="2"/>
  <c r="AS72" i="2"/>
  <c r="AN72" i="2"/>
  <c r="AI72" i="2"/>
  <c r="AD72" i="2"/>
  <c r="AB72" i="2"/>
  <c r="W72" i="2"/>
  <c r="X72" i="2" s="1"/>
  <c r="V72" i="2"/>
  <c r="U72" i="2"/>
  <c r="U71" i="2"/>
  <c r="BQ70" i="2"/>
  <c r="BP70" i="2"/>
  <c r="BO70" i="2"/>
  <c r="BN70" i="2"/>
  <c r="BL70" i="2"/>
  <c r="BK70" i="2"/>
  <c r="BJ70" i="2"/>
  <c r="BI70" i="2"/>
  <c r="BG70" i="2"/>
  <c r="BF70" i="2"/>
  <c r="BE70" i="2"/>
  <c r="BD70" i="2"/>
  <c r="BB70" i="2"/>
  <c r="BA70" i="2"/>
  <c r="AZ70" i="2"/>
  <c r="AY70" i="2"/>
  <c r="AW70" i="2"/>
  <c r="AV70" i="2"/>
  <c r="AU70" i="2"/>
  <c r="AT70" i="2"/>
  <c r="AR70" i="2"/>
  <c r="AQ70" i="2"/>
  <c r="AP70" i="2"/>
  <c r="AO70" i="2"/>
  <c r="AM70" i="2"/>
  <c r="AL70" i="2"/>
  <c r="AK70" i="2"/>
  <c r="AJ70" i="2"/>
  <c r="AH70" i="2"/>
  <c r="AG70" i="2"/>
  <c r="AF70" i="2"/>
  <c r="AE70" i="2"/>
  <c r="AA70" i="2"/>
  <c r="Z70" i="2"/>
  <c r="Z69" i="2" s="1"/>
  <c r="Z67" i="2" s="1"/>
  <c r="Y70" i="2"/>
  <c r="T70" i="2"/>
  <c r="AE69" i="2"/>
  <c r="AE67" i="2" s="1"/>
  <c r="BM65" i="2"/>
  <c r="BM52" i="2" s="1"/>
  <c r="BH65" i="2"/>
  <c r="BH52" i="2" s="1"/>
  <c r="BC65" i="2"/>
  <c r="AX65" i="2"/>
  <c r="AS65" i="2"/>
  <c r="AN65" i="2"/>
  <c r="AI65" i="2"/>
  <c r="AD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B63" i="2"/>
  <c r="W63" i="2"/>
  <c r="X63" i="2" s="1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X62" i="2" s="1"/>
  <c r="V62" i="2"/>
  <c r="U62" i="2"/>
  <c r="BM61" i="2"/>
  <c r="BH61" i="2"/>
  <c r="BC61" i="2"/>
  <c r="BC52" i="2" s="1"/>
  <c r="AX61" i="2"/>
  <c r="AS61" i="2"/>
  <c r="AN61" i="2"/>
  <c r="AI61" i="2"/>
  <c r="AD61" i="2"/>
  <c r="AC61" i="2"/>
  <c r="AC52" i="2" s="1"/>
  <c r="AB61" i="2"/>
  <c r="W61" i="2"/>
  <c r="X61" i="2" s="1"/>
  <c r="V61" i="2"/>
  <c r="U61" i="2"/>
  <c r="U53" i="2" s="1"/>
  <c r="BM60" i="2"/>
  <c r="BH60" i="2"/>
  <c r="BC60" i="2"/>
  <c r="AX60" i="2"/>
  <c r="AS60" i="2"/>
  <c r="AN60" i="2"/>
  <c r="AI60" i="2"/>
  <c r="AD60" i="2"/>
  <c r="AC60" i="2"/>
  <c r="AB60" i="2"/>
  <c r="W60" i="2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X59" i="2" s="1"/>
  <c r="V59" i="2"/>
  <c r="U59" i="2"/>
  <c r="BM58" i="2"/>
  <c r="BH58" i="2"/>
  <c r="BC58" i="2"/>
  <c r="AX58" i="2"/>
  <c r="AS58" i="2"/>
  <c r="AN58" i="2"/>
  <c r="AI58" i="2"/>
  <c r="AD58" i="2"/>
  <c r="AC58" i="2"/>
  <c r="AB58" i="2"/>
  <c r="W58" i="2"/>
  <c r="X58" i="2" s="1"/>
  <c r="V58" i="2"/>
  <c r="U58" i="2"/>
  <c r="BM57" i="2"/>
  <c r="BH57" i="2"/>
  <c r="BC57" i="2"/>
  <c r="AX57" i="2"/>
  <c r="AS57" i="2"/>
  <c r="AN57" i="2"/>
  <c r="AI57" i="2"/>
  <c r="AD57" i="2"/>
  <c r="AC57" i="2"/>
  <c r="AB57" i="2"/>
  <c r="W57" i="2"/>
  <c r="X57" i="2" s="1"/>
  <c r="V57" i="2"/>
  <c r="U57" i="2"/>
  <c r="BM56" i="2"/>
  <c r="BH56" i="2"/>
  <c r="BC56" i="2"/>
  <c r="AX56" i="2"/>
  <c r="AS56" i="2"/>
  <c r="AN56" i="2"/>
  <c r="AI56" i="2"/>
  <c r="AD56" i="2"/>
  <c r="AC56" i="2"/>
  <c r="AB56" i="2"/>
  <c r="W56" i="2"/>
  <c r="V56" i="2"/>
  <c r="U56" i="2"/>
  <c r="BM55" i="2"/>
  <c r="BH55" i="2"/>
  <c r="BC55" i="2"/>
  <c r="AX55" i="2"/>
  <c r="AS55" i="2"/>
  <c r="AN55" i="2"/>
  <c r="AI55" i="2"/>
  <c r="AD55" i="2"/>
  <c r="AC55" i="2"/>
  <c r="AB55" i="2"/>
  <c r="W55" i="2"/>
  <c r="V55" i="2"/>
  <c r="U55" i="2"/>
  <c r="BM54" i="2"/>
  <c r="BH54" i="2"/>
  <c r="BC54" i="2"/>
  <c r="AX54" i="2"/>
  <c r="AS54" i="2"/>
  <c r="AN54" i="2"/>
  <c r="AI54" i="2"/>
  <c r="AD54" i="2"/>
  <c r="AC54" i="2"/>
  <c r="AB54" i="2"/>
  <c r="W54" i="2"/>
  <c r="V54" i="2"/>
  <c r="U54" i="2"/>
  <c r="T52" i="2"/>
  <c r="BM51" i="2"/>
  <c r="BH51" i="2"/>
  <c r="BC51" i="2"/>
  <c r="AX51" i="2"/>
  <c r="AS51" i="2"/>
  <c r="AN51" i="2"/>
  <c r="AI51" i="2"/>
  <c r="AD51" i="2"/>
  <c r="AC51" i="2"/>
  <c r="AB51" i="2"/>
  <c r="W51" i="2"/>
  <c r="X51" i="2" s="1"/>
  <c r="V51" i="2"/>
  <c r="U51" i="2"/>
  <c r="BM50" i="2"/>
  <c r="BH50" i="2"/>
  <c r="BC50" i="2"/>
  <c r="AX50" i="2"/>
  <c r="AS50" i="2"/>
  <c r="AN50" i="2"/>
  <c r="AI50" i="2"/>
  <c r="AD50" i="2"/>
  <c r="AC50" i="2"/>
  <c r="AB50" i="2"/>
  <c r="W50" i="2"/>
  <c r="X50" i="2" s="1"/>
  <c r="V50" i="2"/>
  <c r="U50" i="2"/>
  <c r="BM49" i="2"/>
  <c r="BH49" i="2"/>
  <c r="BC49" i="2"/>
  <c r="AX49" i="2"/>
  <c r="AS49" i="2"/>
  <c r="AN49" i="2"/>
  <c r="AI49" i="2"/>
  <c r="AD49" i="2"/>
  <c r="AC49" i="2"/>
  <c r="AB49" i="2"/>
  <c r="W49" i="2"/>
  <c r="V49" i="2"/>
  <c r="U49" i="2"/>
  <c r="BQ47" i="2"/>
  <c r="BP47" i="2"/>
  <c r="BO47" i="2"/>
  <c r="BN47" i="2"/>
  <c r="BL47" i="2"/>
  <c r="BK47" i="2"/>
  <c r="BJ47" i="2"/>
  <c r="BI47" i="2"/>
  <c r="BG47" i="2"/>
  <c r="BF47" i="2"/>
  <c r="BE47" i="2"/>
  <c r="BD47" i="2"/>
  <c r="BB47" i="2"/>
  <c r="BA47" i="2"/>
  <c r="AZ47" i="2"/>
  <c r="AY47" i="2"/>
  <c r="AW47" i="2"/>
  <c r="AV47" i="2"/>
  <c r="AU47" i="2"/>
  <c r="AT47" i="2"/>
  <c r="AR47" i="2"/>
  <c r="AQ47" i="2"/>
  <c r="AP47" i="2"/>
  <c r="AO47" i="2"/>
  <c r="AM47" i="2"/>
  <c r="AL47" i="2"/>
  <c r="AK47" i="2"/>
  <c r="AJ47" i="2"/>
  <c r="AH47" i="2"/>
  <c r="AG47" i="2"/>
  <c r="AF47" i="2"/>
  <c r="AE47" i="2"/>
  <c r="AA47" i="2"/>
  <c r="Z47" i="2"/>
  <c r="Y47" i="2"/>
  <c r="T47" i="2"/>
  <c r="BM46" i="2"/>
  <c r="BH46" i="2"/>
  <c r="BC46" i="2"/>
  <c r="AX46" i="2"/>
  <c r="AS46" i="2"/>
  <c r="AN46" i="2"/>
  <c r="AI46" i="2"/>
  <c r="AD46" i="2"/>
  <c r="AC46" i="2"/>
  <c r="AB46" i="2"/>
  <c r="W46" i="2"/>
  <c r="X46" i="2" s="1"/>
  <c r="V46" i="2"/>
  <c r="U46" i="2"/>
  <c r="BM45" i="2"/>
  <c r="BH45" i="2"/>
  <c r="BC45" i="2"/>
  <c r="AX45" i="2"/>
  <c r="AS45" i="2"/>
  <c r="AN45" i="2"/>
  <c r="AI45" i="2"/>
  <c r="AD45" i="2"/>
  <c r="AC45" i="2"/>
  <c r="AB45" i="2"/>
  <c r="W45" i="2"/>
  <c r="X45" i="2" s="1"/>
  <c r="V45" i="2"/>
  <c r="U45" i="2"/>
  <c r="BM44" i="2"/>
  <c r="BH44" i="2"/>
  <c r="BC44" i="2"/>
  <c r="AX44" i="2"/>
  <c r="AS44" i="2"/>
  <c r="AN44" i="2"/>
  <c r="AI44" i="2"/>
  <c r="AD44" i="2"/>
  <c r="AC44" i="2"/>
  <c r="AB44" i="2"/>
  <c r="W44" i="2"/>
  <c r="X44" i="2" s="1"/>
  <c r="V44" i="2"/>
  <c r="U44" i="2"/>
  <c r="BM43" i="2"/>
  <c r="BH43" i="2"/>
  <c r="BC43" i="2"/>
  <c r="AX43" i="2"/>
  <c r="AS43" i="2"/>
  <c r="AN43" i="2"/>
  <c r="AI43" i="2"/>
  <c r="AD43" i="2"/>
  <c r="AC43" i="2"/>
  <c r="AB43" i="2"/>
  <c r="W43" i="2"/>
  <c r="V43" i="2"/>
  <c r="U43" i="2"/>
  <c r="BM42" i="2"/>
  <c r="BH42" i="2"/>
  <c r="BC42" i="2"/>
  <c r="AX42" i="2"/>
  <c r="AS42" i="2"/>
  <c r="AN42" i="2"/>
  <c r="AI42" i="2"/>
  <c r="AD42" i="2"/>
  <c r="AC42" i="2"/>
  <c r="AB42" i="2"/>
  <c r="W42" i="2"/>
  <c r="X42" i="2" s="1"/>
  <c r="V42" i="2"/>
  <c r="U42" i="2"/>
  <c r="BQ40" i="2"/>
  <c r="BP40" i="2"/>
  <c r="BO40" i="2"/>
  <c r="BN40" i="2"/>
  <c r="BL40" i="2"/>
  <c r="BK40" i="2"/>
  <c r="BJ40" i="2"/>
  <c r="BI40" i="2"/>
  <c r="BG40" i="2"/>
  <c r="BF40" i="2"/>
  <c r="BE40" i="2"/>
  <c r="BD40" i="2"/>
  <c r="BB40" i="2"/>
  <c r="BA40" i="2"/>
  <c r="AZ40" i="2"/>
  <c r="AY40" i="2"/>
  <c r="AW40" i="2"/>
  <c r="AV40" i="2"/>
  <c r="AU40" i="2"/>
  <c r="AT40" i="2"/>
  <c r="AR40" i="2"/>
  <c r="AQ40" i="2"/>
  <c r="AP40" i="2"/>
  <c r="AO40" i="2"/>
  <c r="AM40" i="2"/>
  <c r="AL40" i="2"/>
  <c r="AK40" i="2"/>
  <c r="AJ40" i="2"/>
  <c r="AH40" i="2"/>
  <c r="AG40" i="2"/>
  <c r="AF40" i="2"/>
  <c r="AE40" i="2"/>
  <c r="AA40" i="2"/>
  <c r="Z40" i="2"/>
  <c r="Y40" i="2"/>
  <c r="T40" i="2"/>
  <c r="BM38" i="2"/>
  <c r="BH38" i="2"/>
  <c r="BC38" i="2"/>
  <c r="AX38" i="2"/>
  <c r="AS38" i="2"/>
  <c r="AN38" i="2"/>
  <c r="AB38" i="2"/>
  <c r="X38" i="2"/>
  <c r="V38" i="2"/>
  <c r="U38" i="2"/>
  <c r="BM37" i="2"/>
  <c r="BH37" i="2"/>
  <c r="BC37" i="2"/>
  <c r="AX37" i="2"/>
  <c r="AS37" i="2"/>
  <c r="AN37" i="2"/>
  <c r="AB37" i="2"/>
  <c r="X37" i="2"/>
  <c r="V37" i="2"/>
  <c r="U37" i="2"/>
  <c r="BM35" i="2"/>
  <c r="BH35" i="2"/>
  <c r="BC35" i="2"/>
  <c r="AX35" i="2"/>
  <c r="AS35" i="2"/>
  <c r="AN35" i="2"/>
  <c r="AB35" i="2"/>
  <c r="X35" i="2"/>
  <c r="V35" i="2"/>
  <c r="S35" i="2" s="1"/>
  <c r="U35" i="2"/>
  <c r="BM34" i="2"/>
  <c r="BH34" i="2"/>
  <c r="BC34" i="2"/>
  <c r="AX34" i="2"/>
  <c r="AS34" i="2"/>
  <c r="AN34" i="2"/>
  <c r="AB34" i="2"/>
  <c r="X34" i="2"/>
  <c r="V34" i="2"/>
  <c r="S34" i="2" s="1"/>
  <c r="U34" i="2"/>
  <c r="BM31" i="2"/>
  <c r="BH31" i="2"/>
  <c r="BC31" i="2"/>
  <c r="AX31" i="2"/>
  <c r="AS31" i="2"/>
  <c r="AN31" i="2"/>
  <c r="AB31" i="2"/>
  <c r="X31" i="2"/>
  <c r="V31" i="2"/>
  <c r="S31" i="2" s="1"/>
  <c r="U31" i="2"/>
  <c r="BM30" i="2"/>
  <c r="BH30" i="2"/>
  <c r="BC30" i="2"/>
  <c r="AX30" i="2"/>
  <c r="AS30" i="2"/>
  <c r="AN30" i="2"/>
  <c r="AB30" i="2"/>
  <c r="X30" i="2"/>
  <c r="V30" i="2"/>
  <c r="S30" i="2" s="1"/>
  <c r="U30" i="2"/>
  <c r="BM29" i="2"/>
  <c r="BH29" i="2"/>
  <c r="BC29" i="2"/>
  <c r="AX29" i="2"/>
  <c r="AS29" i="2"/>
  <c r="AN29" i="2"/>
  <c r="AB29" i="2"/>
  <c r="X29" i="2"/>
  <c r="V29" i="2"/>
  <c r="S29" i="2" s="1"/>
  <c r="U29" i="2"/>
  <c r="BM28" i="2"/>
  <c r="BH28" i="2"/>
  <c r="BC28" i="2"/>
  <c r="AX28" i="2"/>
  <c r="AS28" i="2"/>
  <c r="AN28" i="2"/>
  <c r="AB28" i="2"/>
  <c r="X28" i="2"/>
  <c r="V28" i="2"/>
  <c r="S28" i="2" s="1"/>
  <c r="U28" i="2"/>
  <c r="BM27" i="2"/>
  <c r="BH27" i="2"/>
  <c r="BC27" i="2"/>
  <c r="AX27" i="2"/>
  <c r="AS27" i="2"/>
  <c r="AN27" i="2"/>
  <c r="AB27" i="2"/>
  <c r="X27" i="2"/>
  <c r="V27" i="2"/>
  <c r="S27" i="2" s="1"/>
  <c r="U27" i="2"/>
  <c r="BM26" i="2"/>
  <c r="BH26" i="2"/>
  <c r="BC26" i="2"/>
  <c r="AX26" i="2"/>
  <c r="AS26" i="2"/>
  <c r="AN26" i="2"/>
  <c r="AB26" i="2"/>
  <c r="X26" i="2"/>
  <c r="V26" i="2"/>
  <c r="S26" i="2" s="1"/>
  <c r="U26" i="2"/>
  <c r="X25" i="2"/>
  <c r="V25" i="2"/>
  <c r="U25" i="2"/>
  <c r="BM24" i="2"/>
  <c r="BH24" i="2"/>
  <c r="BC24" i="2"/>
  <c r="AX24" i="2"/>
  <c r="AS24" i="2"/>
  <c r="AN24" i="2"/>
  <c r="AB24" i="2"/>
  <c r="V24" i="2"/>
  <c r="S24" i="2" s="1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AI10" i="2"/>
  <c r="X75" i="2" l="1"/>
  <c r="S75" i="2"/>
  <c r="S74" i="2"/>
  <c r="V52" i="2"/>
  <c r="AS52" i="2"/>
  <c r="AN52" i="2"/>
  <c r="S54" i="2"/>
  <c r="X54" i="2"/>
  <c r="W52" i="2"/>
  <c r="S45" i="2"/>
  <c r="S57" i="2"/>
  <c r="S60" i="2"/>
  <c r="S88" i="2"/>
  <c r="V91" i="2"/>
  <c r="S93" i="2"/>
  <c r="T9" i="2"/>
  <c r="X7" i="2"/>
  <c r="X10" i="2" s="1"/>
  <c r="X9" i="2"/>
  <c r="BC21" i="2"/>
  <c r="S25" i="2"/>
  <c r="S49" i="2"/>
  <c r="S55" i="2"/>
  <c r="S58" i="2"/>
  <c r="S62" i="2"/>
  <c r="AH69" i="2"/>
  <c r="AH67" i="2" s="1"/>
  <c r="AH39" i="2" s="1"/>
  <c r="AM69" i="2"/>
  <c r="AM67" i="2" s="1"/>
  <c r="AR69" i="2"/>
  <c r="AR67" i="2" s="1"/>
  <c r="BG69" i="2"/>
  <c r="BG67" i="2" s="1"/>
  <c r="BL69" i="2"/>
  <c r="BL67" i="2" s="1"/>
  <c r="BQ69" i="2"/>
  <c r="BQ67" i="2" s="1"/>
  <c r="BF69" i="2"/>
  <c r="BF67" i="2" s="1"/>
  <c r="S81" i="2"/>
  <c r="T7" i="2"/>
  <c r="X6" i="2"/>
  <c r="X8" i="2"/>
  <c r="BL39" i="2"/>
  <c r="BQ39" i="2"/>
  <c r="S50" i="2"/>
  <c r="S56" i="2"/>
  <c r="S59" i="2"/>
  <c r="S63" i="2"/>
  <c r="S64" i="2"/>
  <c r="S65" i="2"/>
  <c r="S52" i="2" s="1"/>
  <c r="U22" i="2"/>
  <c r="U21" i="2" s="1"/>
  <c r="U41" i="2"/>
  <c r="AC40" i="2"/>
  <c r="AS40" i="2"/>
  <c r="BM40" i="2"/>
  <c r="U48" i="2"/>
  <c r="AJ69" i="2"/>
  <c r="AJ67" i="2" s="1"/>
  <c r="AJ39" i="2" s="1"/>
  <c r="AO69" i="2"/>
  <c r="AO67" i="2" s="1"/>
  <c r="AY69" i="2"/>
  <c r="AY67" i="2" s="1"/>
  <c r="AY39" i="2" s="1"/>
  <c r="BD69" i="2"/>
  <c r="BD67" i="2" s="1"/>
  <c r="BD39" i="2" s="1"/>
  <c r="BI69" i="2"/>
  <c r="BI67" i="2" s="1"/>
  <c r="BI39" i="2" s="1"/>
  <c r="S37" i="2"/>
  <c r="S21" i="2" s="1"/>
  <c r="BG39" i="2"/>
  <c r="Y69" i="2"/>
  <c r="Y67" i="2" s="1"/>
  <c r="Y39" i="2" s="1"/>
  <c r="AK69" i="2"/>
  <c r="AK67" i="2" s="1"/>
  <c r="AK39" i="2" s="1"/>
  <c r="AC70" i="2"/>
  <c r="AN70" i="2"/>
  <c r="AD103" i="2"/>
  <c r="AX103" i="2"/>
  <c r="BJ69" i="2"/>
  <c r="BJ67" i="2" s="1"/>
  <c r="BJ39" i="2" s="1"/>
  <c r="AD85" i="2"/>
  <c r="AX85" i="2"/>
  <c r="BR105" i="2"/>
  <c r="T8" i="2"/>
  <c r="W47" i="2"/>
  <c r="AE39" i="2"/>
  <c r="U52" i="2"/>
  <c r="AL69" i="2"/>
  <c r="AL67" i="2" s="1"/>
  <c r="AL39" i="2" s="1"/>
  <c r="BK69" i="2"/>
  <c r="BK67" i="2" s="1"/>
  <c r="BP69" i="2"/>
  <c r="BP67" i="2" s="1"/>
  <c r="U78" i="2"/>
  <c r="AS78" i="2"/>
  <c r="S38" i="2"/>
  <c r="S44" i="2"/>
  <c r="AA69" i="2"/>
  <c r="AA67" i="2" s="1"/>
  <c r="AA99" i="2" s="1"/>
  <c r="AR39" i="2"/>
  <c r="X70" i="2"/>
  <c r="AD78" i="2"/>
  <c r="AX78" i="2"/>
  <c r="AD91" i="2"/>
  <c r="AX91" i="2"/>
  <c r="AS91" i="2"/>
  <c r="BM91" i="2"/>
  <c r="T6" i="2"/>
  <c r="AB40" i="2"/>
  <c r="AN40" i="2"/>
  <c r="BH40" i="2"/>
  <c r="S46" i="2"/>
  <c r="W70" i="2"/>
  <c r="X78" i="2"/>
  <c r="AP69" i="2"/>
  <c r="AP67" i="2" s="1"/>
  <c r="AP39" i="2" s="1"/>
  <c r="AU69" i="2"/>
  <c r="AU67" i="2" s="1"/>
  <c r="AU39" i="2" s="1"/>
  <c r="BN69" i="2"/>
  <c r="BN67" i="2" s="1"/>
  <c r="BN39" i="2" s="1"/>
  <c r="U85" i="2"/>
  <c r="AB85" i="2"/>
  <c r="AS85" i="2"/>
  <c r="BM85" i="2"/>
  <c r="AI85" i="2"/>
  <c r="U91" i="2"/>
  <c r="BR107" i="2"/>
  <c r="BR108" i="2"/>
  <c r="BR109" i="2"/>
  <c r="AC47" i="2"/>
  <c r="AS47" i="2"/>
  <c r="BM47" i="2"/>
  <c r="AM39" i="2"/>
  <c r="AG69" i="2"/>
  <c r="AG67" i="2" s="1"/>
  <c r="AG39" i="2" s="1"/>
  <c r="AZ69" i="2"/>
  <c r="AZ67" i="2" s="1"/>
  <c r="AZ39" i="2" s="1"/>
  <c r="BE69" i="2"/>
  <c r="BE67" i="2" s="1"/>
  <c r="BO69" i="2"/>
  <c r="BO67" i="2" s="1"/>
  <c r="BO39" i="2" s="1"/>
  <c r="S72" i="2"/>
  <c r="BH70" i="2"/>
  <c r="AN102" i="2"/>
  <c r="BH102" i="2"/>
  <c r="AN78" i="2"/>
  <c r="BH78" i="2"/>
  <c r="BM103" i="2"/>
  <c r="AI91" i="2"/>
  <c r="BC91" i="2"/>
  <c r="BE39" i="2"/>
  <c r="Z99" i="2"/>
  <c r="AD104" i="2"/>
  <c r="AS21" i="2"/>
  <c r="BM21" i="2"/>
  <c r="AX21" i="2"/>
  <c r="AD40" i="2"/>
  <c r="AX40" i="2"/>
  <c r="AI40" i="2"/>
  <c r="BC40" i="2"/>
  <c r="AD47" i="2"/>
  <c r="AX47" i="2"/>
  <c r="AI47" i="2"/>
  <c r="BC47" i="2"/>
  <c r="AQ69" i="2"/>
  <c r="AQ67" i="2" s="1"/>
  <c r="AQ39" i="2" s="1"/>
  <c r="BK39" i="2"/>
  <c r="BP39" i="2"/>
  <c r="U70" i="2"/>
  <c r="AB70" i="2"/>
  <c r="AS70" i="2"/>
  <c r="BM70" i="2"/>
  <c r="AS102" i="2"/>
  <c r="BM102" i="2"/>
  <c r="BC103" i="2"/>
  <c r="AT69" i="2"/>
  <c r="AT67" i="2" s="1"/>
  <c r="AT39" i="2" s="1"/>
  <c r="BB69" i="2"/>
  <c r="BB67" i="2" s="1"/>
  <c r="BB39" i="2" s="1"/>
  <c r="AN85" i="2"/>
  <c r="BH85" i="2"/>
  <c r="AN91" i="2"/>
  <c r="BH91" i="2"/>
  <c r="X49" i="2"/>
  <c r="X47" i="2" s="1"/>
  <c r="BC70" i="2"/>
  <c r="W40" i="2"/>
  <c r="X43" i="2"/>
  <c r="X40" i="2" s="1"/>
  <c r="S51" i="2"/>
  <c r="V47" i="2"/>
  <c r="X60" i="2"/>
  <c r="AI103" i="2"/>
  <c r="J6" i="2" s="1"/>
  <c r="AI70" i="2"/>
  <c r="X21" i="2"/>
  <c r="AB21" i="2"/>
  <c r="U40" i="2"/>
  <c r="AN104" i="2"/>
  <c r="AO39" i="2"/>
  <c r="S42" i="2"/>
  <c r="V40" i="2"/>
  <c r="Z39" i="2"/>
  <c r="X56" i="2"/>
  <c r="AB78" i="2"/>
  <c r="BM78" i="2"/>
  <c r="V21" i="2"/>
  <c r="AN21" i="2"/>
  <c r="BH21" i="2"/>
  <c r="S43" i="2"/>
  <c r="BF39" i="2"/>
  <c r="AS104" i="2"/>
  <c r="U47" i="2"/>
  <c r="AB47" i="2"/>
  <c r="AN47" i="2"/>
  <c r="BH47" i="2"/>
  <c r="V70" i="2"/>
  <c r="AD70" i="2"/>
  <c r="AX70" i="2"/>
  <c r="AC69" i="2"/>
  <c r="AC67" i="2" s="1"/>
  <c r="AN103" i="2"/>
  <c r="J7" i="2" s="1"/>
  <c r="BH103" i="2"/>
  <c r="J9" i="2" s="1"/>
  <c r="V78" i="2"/>
  <c r="S80" i="2"/>
  <c r="AI78" i="2"/>
  <c r="BC78" i="2"/>
  <c r="AB91" i="2"/>
  <c r="S94" i="2"/>
  <c r="Y99" i="2"/>
  <c r="X55" i="2"/>
  <c r="AV69" i="2"/>
  <c r="AV67" i="2" s="1"/>
  <c r="AV39" i="2" s="1"/>
  <c r="BA69" i="2"/>
  <c r="BA67" i="2" s="1"/>
  <c r="BA39" i="2" s="1"/>
  <c r="S73" i="2"/>
  <c r="AI102" i="2"/>
  <c r="G6" i="2" s="1"/>
  <c r="BC102" i="2"/>
  <c r="G8" i="2" s="1"/>
  <c r="BC85" i="2"/>
  <c r="T69" i="2"/>
  <c r="T68" i="2"/>
  <c r="T67" i="2" s="1"/>
  <c r="T39" i="2" s="1"/>
  <c r="AF69" i="2"/>
  <c r="AF67" i="2" s="1"/>
  <c r="AF39" i="2" s="1"/>
  <c r="AW69" i="2"/>
  <c r="AW67" i="2" s="1"/>
  <c r="AW39" i="2" s="1"/>
  <c r="X87" i="2"/>
  <c r="X85" i="2" s="1"/>
  <c r="S87" i="2"/>
  <c r="X93" i="2"/>
  <c r="X91" i="2" s="1"/>
  <c r="W91" i="2"/>
  <c r="BR106" i="2"/>
  <c r="W78" i="2"/>
  <c r="S78" i="2" l="1"/>
  <c r="X52" i="2"/>
  <c r="S85" i="2"/>
  <c r="AS101" i="2"/>
  <c r="S70" i="2"/>
  <c r="AA39" i="2"/>
  <c r="S47" i="2"/>
  <c r="S91" i="2"/>
  <c r="S40" i="2"/>
  <c r="T10" i="2"/>
  <c r="AI104" i="2"/>
  <c r="O6" i="2" s="1"/>
  <c r="AN69" i="2"/>
  <c r="AN67" i="2" s="1"/>
  <c r="AN99" i="2" s="1"/>
  <c r="AN100" i="2" s="1"/>
  <c r="BH104" i="2"/>
  <c r="AX104" i="2"/>
  <c r="O8" i="2" s="1"/>
  <c r="J8" i="2"/>
  <c r="AS69" i="2"/>
  <c r="AS67" i="2" s="1"/>
  <c r="AS99" i="2" s="1"/>
  <c r="AS100" i="2" s="1"/>
  <c r="V69" i="2"/>
  <c r="V67" i="2" s="1"/>
  <c r="V99" i="2" s="1"/>
  <c r="AI101" i="2"/>
  <c r="AC99" i="2"/>
  <c r="G9" i="2"/>
  <c r="AX69" i="2"/>
  <c r="AX67" i="2" s="1"/>
  <c r="AX39" i="2" s="1"/>
  <c r="BM104" i="2"/>
  <c r="G7" i="2"/>
  <c r="AX101" i="2"/>
  <c r="X69" i="2"/>
  <c r="X67" i="2" s="1"/>
  <c r="AD69" i="2"/>
  <c r="AD67" i="2" s="1"/>
  <c r="AD99" i="2" s="1"/>
  <c r="AD100" i="2" s="1"/>
  <c r="BM69" i="2"/>
  <c r="BM67" i="2" s="1"/>
  <c r="BM99" i="2" s="1"/>
  <c r="BM100" i="2" s="1"/>
  <c r="BM101" i="2"/>
  <c r="AD101" i="2"/>
  <c r="AX99" i="2"/>
  <c r="AX100" i="2" s="1"/>
  <c r="BH69" i="2"/>
  <c r="BH67" i="2" s="1"/>
  <c r="BH39" i="2" s="1"/>
  <c r="AB69" i="2"/>
  <c r="AB67" i="2" s="1"/>
  <c r="AB39" i="2" s="1"/>
  <c r="AC39" i="2"/>
  <c r="U69" i="2"/>
  <c r="U68" i="2"/>
  <c r="U67" i="2" s="1"/>
  <c r="U39" i="2" s="1"/>
  <c r="W69" i="2"/>
  <c r="W67" i="2" s="1"/>
  <c r="W99" i="2" s="1"/>
  <c r="AN101" i="2"/>
  <c r="BR102" i="2"/>
  <c r="BC101" i="2"/>
  <c r="BR103" i="2"/>
  <c r="O7" i="2"/>
  <c r="AB99" i="2"/>
  <c r="BC69" i="2"/>
  <c r="BC67" i="2" s="1"/>
  <c r="BC39" i="2" s="1"/>
  <c r="T99" i="2"/>
  <c r="BH101" i="2"/>
  <c r="J10" i="2"/>
  <c r="G10" i="2"/>
  <c r="AI69" i="2"/>
  <c r="AI67" i="2" s="1"/>
  <c r="AI99" i="2" s="1"/>
  <c r="AI100" i="2" s="1"/>
  <c r="BM39" i="2" l="1"/>
  <c r="BH99" i="2"/>
  <c r="BH100" i="2" s="1"/>
  <c r="B9" i="2"/>
  <c r="AS9" i="2" s="1"/>
  <c r="X99" i="2"/>
  <c r="AN39" i="2"/>
  <c r="AS39" i="2"/>
  <c r="X39" i="2"/>
  <c r="B8" i="2"/>
  <c r="AS8" i="2" s="1"/>
  <c r="B7" i="2"/>
  <c r="AS7" i="2" s="1"/>
  <c r="BR104" i="2"/>
  <c r="O9" i="2"/>
  <c r="O10" i="2" s="1"/>
  <c r="U99" i="2"/>
  <c r="S69" i="2"/>
  <c r="S67" i="2" s="1"/>
  <c r="B6" i="2"/>
  <c r="AS6" i="2" s="1"/>
  <c r="W39" i="2"/>
  <c r="V39" i="2"/>
  <c r="AD39" i="2"/>
  <c r="BC99" i="2"/>
  <c r="BC100" i="2" s="1"/>
  <c r="BR101" i="2"/>
  <c r="AI39" i="2"/>
  <c r="S99" i="2" l="1"/>
  <c r="B10" i="2"/>
  <c r="AS10" i="2"/>
  <c r="S39" i="2" l="1"/>
</calcChain>
</file>

<file path=xl/sharedStrings.xml><?xml version="1.0" encoding="utf-8"?>
<sst xmlns="http://schemas.openxmlformats.org/spreadsheetml/2006/main" count="886" uniqueCount="334">
  <si>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</si>
  <si>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</si>
  <si>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</si>
  <si>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</si>
  <si>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</si>
  <si>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</si>
  <si>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</si>
  <si>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</si>
  <si>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09.02.07 Информационные системы и программирование</t>
  </si>
  <si>
    <t>код и наименование специальности СПО</t>
  </si>
  <si>
    <t xml:space="preserve">Квалификация: программист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</si>
  <si>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</si>
  <si>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</si>
  <si>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</si>
  <si>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</si>
  <si>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</si>
  <si>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</si>
  <si>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</si>
  <si>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</si>
  <si>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</si>
  <si>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</si>
  <si>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</si>
  <si>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</si>
  <si>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</si>
  <si>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</si>
  <si>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</si>
  <si>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</si>
  <si>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</si>
  <si>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</si>
  <si>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</si>
  <si>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</si>
  <si>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</si>
  <si>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</si>
  <si>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</si>
  <si>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</si>
  <si>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</si>
  <si>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</si>
  <si>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</si>
  <si>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</si>
  <si>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</si>
  <si>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</si>
  <si>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</si>
  <si>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</si>
  <si>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</si>
  <si>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</si>
  <si>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</si>
  <si>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</si>
  <si>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</si>
  <si>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</si>
  <si>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</si>
  <si>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</si>
  <si>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</si>
  <si>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</si>
  <si>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</si>
  <si>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</si>
  <si>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</si>
  <si>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</si>
  <si>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</si>
  <si>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</si>
  <si>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</si>
  <si>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</si>
  <si>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</si>
  <si>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</si>
  <si>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</si>
  <si>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</si>
  <si>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</si>
  <si>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</si>
  <si>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</si>
  <si>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</si>
  <si>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</si>
  <si>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</si>
  <si>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</si>
  <si>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</si>
  <si>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</si>
  <si>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</si>
  <si>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</si>
  <si>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</si>
  <si>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</si>
  <si>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</si>
  <si>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</si>
  <si>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</si>
  <si>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</si>
  <si>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</si>
  <si>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</si>
  <si>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</si>
  <si>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</si>
  <si>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</si>
  <si>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</si>
  <si>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ЕН.ОО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</si>
  <si>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</si>
  <si>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</si>
  <si>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</si>
  <si>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</si>
  <si>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</si>
  <si>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</si>
  <si>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</si>
  <si>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ОП.00</t>
  </si>
  <si>
    <t>Общепрофессиональный 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</si>
  <si>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</si>
  <si>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</si>
  <si>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</si>
  <si>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</si>
  <si>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</si>
  <si>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</si>
  <si>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</si>
  <si>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</si>
  <si>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</si>
  <si>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</si>
  <si>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</si>
  <si>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</si>
  <si>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</si>
  <si>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</si>
  <si>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</si>
  <si>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</si>
  <si>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</si>
  <si>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</si>
  <si>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</si>
  <si>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</si>
  <si>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</si>
  <si>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</si>
  <si>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</si>
  <si>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</si>
  <si>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</si>
  <si>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</si>
  <si>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</si>
  <si>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</si>
  <si>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</si>
  <si>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модулей программного обеспечения для компьютерных систем</t>
  </si>
  <si>
    <t>Экзамен по модулю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</si>
  <si>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</si>
  <si>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</si>
  <si>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</si>
  <si>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</si>
  <si>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</si>
  <si>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</si>
  <si>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</si>
  <si>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</si>
  <si>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</t>
  </si>
  <si>
    <t>ПП.01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</si>
  <si>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</si>
  <si>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</si>
  <si>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</si>
  <si>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</si>
  <si>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</si>
  <si>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</si>
  <si>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</si>
  <si>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</si>
  <si>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УП.02</t>
  </si>
  <si>
    <t>ПП.02</t>
  </si>
  <si>
    <t>ПМ.04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</si>
  <si>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</si>
  <si>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</si>
  <si>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</si>
  <si>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</si>
  <si>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</si>
  <si>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УП.04</t>
  </si>
  <si>
    <t>ПП.04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</si>
  <si>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</si>
  <si>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</si>
  <si>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</si>
  <si>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</si>
  <si>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УП.11</t>
  </si>
  <si>
    <t>ПП.11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</si>
  <si>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</si>
  <si>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</si>
  <si>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</si>
  <si>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</si>
  <si>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</si>
  <si>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</si>
  <si>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</si>
  <si>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</si>
  <si>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</si>
  <si>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</si>
  <si>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</si>
  <si>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</si>
  <si>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</si>
  <si>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</si>
  <si>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</si>
  <si>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</si>
  <si>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</si>
  <si>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</si>
  <si>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</si>
  <si>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</si>
  <si>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</si>
  <si>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</si>
  <si>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</si>
  <si>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</si>
  <si>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</si>
  <si>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</si>
  <si>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</si>
  <si>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</si>
  <si>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</si>
  <si>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</si>
  <si>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</si>
  <si>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</si>
  <si>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</si>
  <si>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</si>
  <si>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</si>
  <si>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</si>
  <si>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</si>
  <si>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</si>
  <si>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</si>
  <si>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</si>
  <si>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</si>
  <si>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</si>
  <si>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</si>
  <si>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</si>
  <si>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</si>
  <si>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</si>
  <si>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</si>
  <si>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</si>
  <si>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</si>
  <si>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</si>
  <si>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</si>
  <si>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</si>
  <si>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 01. Выбирать способы решения задач профессиональной деятельности, применительно к различным контекстам.</t>
  </si>
  <si>
    <t>ОК 02. Осуществлять поиск, анализ и интерпретацию информации, необходимой для выполнения задач профессиональной деятельности.</t>
  </si>
  <si>
    <t>ОК 03. Планировать и реализовывать собственное профессиональное и личностное развитие.</t>
  </si>
  <si>
    <t>ОК 04. Работать в коллективе и команде, эффективно взаимодействовать с коллегами, руководством, клиентами.</t>
  </si>
  <si>
    <t>ОК 05. Осуществлять устную и письменную коммуникацию на государственном языке с учетом особенностей социального и культурного контекста.</t>
  </si>
  <si>
    <t>ОК 07. Содействовать сохранению окружающей среды, ресурсосбережению, эффективно действовать в чрезвычайных ситуациях.</t>
  </si>
  <si>
    <t>ОК 08. Использовать средства физической культуры для сохраления и укрепления здоровья в процессе профессиональной деятельности и поддержания необходимого уровня физической подготовленности.</t>
  </si>
  <si>
    <t>ОК 09. Использовать информационные технологии в профессиональной деятельности.</t>
  </si>
  <si>
    <t>Обязательная часть</t>
  </si>
  <si>
    <t>ОГСЭ.01 Основы философии</t>
  </si>
  <si>
    <t>+</t>
  </si>
  <si>
    <t>ОГСЭ.02 История</t>
  </si>
  <si>
    <t>ОГСЭ.03 Психология общения</t>
  </si>
  <si>
    <t>ОГСЭ 04 Иностранный язык в профессиональной деятельности</t>
  </si>
  <si>
    <t>ОГСЭ.05 Физическая культура</t>
  </si>
  <si>
    <t>ЕН.01. Элементы высшей математики</t>
  </si>
  <si>
    <t>ЕН.02. Дискретная математика с элементами математической логики</t>
  </si>
  <si>
    <t>ЕН.03. Теория вероятностей и математическая статистика</t>
  </si>
  <si>
    <t>Общепрофессиональный цикл</t>
  </si>
  <si>
    <t>ОП.01 Операционные системы и среды</t>
  </si>
  <si>
    <t>ОП.02 Архитектура аппаратных средств</t>
  </si>
  <si>
    <t>ОП.03 Информационные технологии</t>
  </si>
  <si>
    <t>ОП.04 Основы алгоритмизации и программирования</t>
  </si>
  <si>
    <t>ОП.05 Правовое обеспечение профессиональной деятельности</t>
  </si>
  <si>
    <t>ОП.06 Безопасность жизнедеятельности</t>
  </si>
  <si>
    <t>ОП.07 Экономика отрасли</t>
  </si>
  <si>
    <t>ОП.08 Основы проектирования баз данных</t>
  </si>
  <si>
    <t>ОП.9 Стандартизация, сертификация и техническое документоведение</t>
  </si>
  <si>
    <t>ОП.10 Численные методы</t>
  </si>
  <si>
    <t>ОП.11 Компьютерные сети</t>
  </si>
  <si>
    <t>ОП.12 Менеджмент в профессиональной деятельности</t>
  </si>
  <si>
    <t>Профессиональный цикл</t>
  </si>
  <si>
    <t>ПМ. 01 Разработка модулей программного обеспечения для компьютерных систем</t>
  </si>
  <si>
    <t>МДК.01.01 Разработка программных модулей</t>
  </si>
  <si>
    <t>МДК.01.02 Поддержка и тестирование программных модулей</t>
  </si>
  <si>
    <t>МДК.01.03 Разработка мобильных приложений</t>
  </si>
  <si>
    <t>МДК.01.04 Системное программирование</t>
  </si>
  <si>
    <t>ПМ.02 Осуществление интеграции программных модулей</t>
  </si>
  <si>
    <t>МДК.02.01 Технология разработки программного обеспечения</t>
  </si>
  <si>
    <t>МДК.02.02 Инструментальные средства разработки программного обеспечения</t>
  </si>
  <si>
    <t>МДК.02.03 Математическое моделирование</t>
  </si>
  <si>
    <t>ПМ.04 Организация деятельности производственного подразделения</t>
  </si>
  <si>
    <t>МДК.04.01 Внедрение и поддержка компьютерных систем</t>
  </si>
  <si>
    <t>МДК.04.02 Обеспечение качества функционирования компьютерных систем</t>
  </si>
  <si>
    <t>ПМ.11 Разработка, администрирование и защита баз данных</t>
  </si>
  <si>
    <t>МДК.11.01 Технология разработки и защиты баз данных</t>
  </si>
  <si>
    <t>Практика</t>
  </si>
  <si>
    <t>Профессиональные компетенции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</si>
  <si>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</si>
  <si>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</si>
  <si>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</si>
  <si>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</si>
  <si>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</si>
  <si>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</si>
  <si>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</si>
  <si>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2.2. Выполнять интеграцию модулей в программное обеспечение.</t>
  </si>
  <si>
    <t>ПК 2.3. Выполнять отладку программного модуля с использованием специализированных программных средств.</t>
  </si>
  <si>
    <t>ПК 2.4. Осуществлять разработку тестовых наборов и тестовых сценариев для программного обеспечения.</t>
  </si>
  <si>
    <t>ПК 2.5. Производить инспектирование компонент программного обеспечения на предмет соответствия стандартам кодирования.</t>
  </si>
  <si>
    <t>ПК 4.1. Осуществлять инсталляцию, настройку и обслуживание программного обеспечения компьютерных систем.</t>
  </si>
  <si>
    <t>ПК 4.2. Осуществлять измерения эксплуатационных характеристик программного обеспечения компьютерных систем.</t>
  </si>
  <si>
    <t>ПК 4.3. Выполнять работы по модификации отдельных компонент программного обеспечения в соответствии с потребностями заказчика.</t>
  </si>
  <si>
    <t>ПК 4.4. Обеспечивать защиту программного обеспечения компьютерных систем программными средствами.</t>
  </si>
  <si>
    <t>ПК 11.1. Осуществлять сбор, обработку и анализ информации для проектирования баз данных.</t>
  </si>
  <si>
    <t>ПК 11.2. Проектировать базу данных на основе анализа предметной области.</t>
  </si>
  <si>
    <t>ПК 11.3. Разрабатывать объекты базы данных в соответствии с результатами анализа предметной области.</t>
  </si>
  <si>
    <t>ПК 11.4. Реализовывать базу данных в конкретной системе управления базами данных.</t>
  </si>
  <si>
    <t>ПК 11.5. Администрировать базы данных.</t>
  </si>
  <si>
    <t>ПК 11.6. Защищать информацию в базе данных с использованием технологии защиты информации.</t>
  </si>
  <si>
    <t>УП.01 Учебная практика</t>
  </si>
  <si>
    <t>УП.02 Учебная практика</t>
  </si>
  <si>
    <t>УП.04 Учебная практика</t>
  </si>
  <si>
    <t>УП.11 Учебная практика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</si>
  <si>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</si>
  <si>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</si>
  <si>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</si>
  <si>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</si>
  <si>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</si>
  <si>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</si>
  <si>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</si>
  <si>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</si>
  <si>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</si>
  <si>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математических дисциплин</t>
  </si>
  <si>
    <t>истории и философии</t>
  </si>
  <si>
    <t>вычислительной техники, архитектуры персонального компьютера и периферийных устройств</t>
  </si>
  <si>
    <t>программного обеспечения и сопровождения компьютерных систем</t>
  </si>
  <si>
    <t>программирования и баз данных</t>
  </si>
  <si>
    <t>Основы проектной деятельности</t>
  </si>
  <si>
    <t>иностранного языка (лингафонный)</t>
  </si>
  <si>
    <t>ПП.01 Производственная практика</t>
  </si>
  <si>
    <t>ПП.02 Производственная практика</t>
  </si>
  <si>
    <t>ПП.04 Производственная практика</t>
  </si>
  <si>
    <t>ПП.11 Производственная практика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</si>
  <si>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</si>
  <si>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</si>
  <si>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</si>
  <si>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</si>
  <si>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</si>
  <si>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</si>
  <si>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</si>
  <si>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</si>
  <si>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</si>
  <si>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</si>
  <si>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</si>
  <si>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</si>
  <si>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</si>
  <si>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</si>
  <si>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</si>
  <si>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</si>
  <si>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</si>
  <si>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ОК 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</si>
  <si>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ОК 10. Пользоваться профессиональной документацией на государственном и иностранном языках.</t>
  </si>
  <si>
    <t>ОК 11. Использовать знания по финансовой грамотности, планировать предпринимательскую деятельность в профессиональной сфере.</t>
  </si>
  <si>
    <t>ОП.13</t>
  </si>
  <si>
    <t>Бережливое производство</t>
  </si>
  <si>
    <t>бережливого производства</t>
  </si>
  <si>
    <t>Вариативная часть</t>
  </si>
  <si>
    <t>ОП.13 Бережливое производство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</si>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</sst>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3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90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5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Border="1" applyAlignment="1">
      <alignment vertical="center" textRotation="90" wrapText="1"/>
    </xf>
    <xf numFmtId="164" fontId="15" fillId="0" borderId="0" xfId="1" applyFont="1" applyBorder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7" fontId="15" fillId="0" borderId="6" xfId="1" applyNumberFormat="1" applyFont="1" applyBorder="1" applyAlignment="1">
      <alignment horizontal="center" vertical="center"/>
    </xf>
    <xf numFmtId="167" fontId="13" fillId="0" borderId="6" xfId="1" applyNumberFormat="1" applyFont="1" applyBorder="1" applyAlignment="1">
      <alignment horizontal="center" vertical="center"/>
    </xf>
    <xf numFmtId="167" fontId="13" fillId="0" borderId="7" xfId="1" applyNumberFormat="1" applyFont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8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7" fillId="3" borderId="2" xfId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8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6" fontId="16" fillId="8" borderId="8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6" xfId="1" applyFont="1" applyBorder="1" applyAlignment="1">
      <alignment vertical="center"/>
    </xf>
    <xf numFmtId="166" fontId="16" fillId="8" borderId="9" xfId="1" applyNumberFormat="1" applyFont="1" applyFill="1" applyBorder="1" applyAlignment="1">
      <alignment horizontal="center"/>
    </xf>
    <xf numFmtId="166" fontId="16" fillId="8" borderId="14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5" fillId="0" borderId="1" xfId="1" applyFont="1" applyBorder="1" applyAlignment="1">
      <alignment vertic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7" fillId="3" borderId="1" xfId="1" applyFont="1" applyFill="1" applyBorder="1" applyAlignment="1">
      <alignment horizont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4" fontId="18" fillId="0" borderId="0" xfId="1" applyFont="1"/>
    <xf numFmtId="164" fontId="16" fillId="0" borderId="8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27" fillId="0" borderId="15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15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8" xfId="1" applyNumberFormat="1" applyFont="1" applyBorder="1" applyAlignment="1">
      <alignment horizontal="center"/>
    </xf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4" fontId="14" fillId="0" borderId="0" xfId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3" fillId="0" borderId="3" xfId="1" applyFont="1" applyBorder="1" applyAlignment="1">
      <alignment horizontal="left"/>
    </xf>
    <xf numFmtId="164" fontId="14" fillId="0" borderId="5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6" fillId="0" borderId="0" xfId="1" applyFont="1" applyBorder="1" applyAlignment="1"/>
    <xf numFmtId="164" fontId="27" fillId="0" borderId="0" xfId="1" applyFont="1" applyBorder="1" applyAlignment="1"/>
    <xf numFmtId="164" fontId="26" fillId="3" borderId="0" xfId="1" applyFont="1" applyFill="1" applyBorder="1" applyAlignment="1"/>
    <xf numFmtId="164" fontId="15" fillId="0" borderId="0" xfId="1" applyFont="1" applyBorder="1" applyAlignment="1">
      <alignment horizontal="center"/>
    </xf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31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32" fillId="0" borderId="1" xfId="1" applyFont="1" applyBorder="1" applyAlignment="1">
      <alignment horizontal="center"/>
    </xf>
    <xf numFmtId="49" fontId="32" fillId="0" borderId="1" xfId="1" applyNumberFormat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/>
    </xf>
    <xf numFmtId="164" fontId="18" fillId="0" borderId="1" xfId="1" applyFont="1" applyBorder="1" applyAlignment="1">
      <alignment vertical="top" wrapText="1"/>
    </xf>
    <xf numFmtId="164" fontId="18" fillId="3" borderId="1" xfId="1" applyFont="1" applyFill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1" fillId="0" borderId="0" xfId="1" applyAlignment="1">
      <alignment wrapText="1"/>
    </xf>
    <xf numFmtId="164" fontId="32" fillId="0" borderId="0" xfId="1" applyFont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textRotation="90" wrapText="1"/>
    </xf>
    <xf numFmtId="164" fontId="32" fillId="0" borderId="1" xfId="1" applyFont="1" applyBorder="1"/>
    <xf numFmtId="164" fontId="19" fillId="0" borderId="1" xfId="1" applyFont="1" applyBorder="1" applyAlignment="1">
      <alignment horizontal="justify" wrapText="1"/>
    </xf>
    <xf numFmtId="164" fontId="32" fillId="0" borderId="0" xfId="1" applyFont="1" applyAlignment="1">
      <alignment wrapText="1"/>
    </xf>
    <xf numFmtId="164" fontId="32" fillId="0" borderId="0" xfId="1" applyFont="1" applyAlignment="1">
      <alignment horizontal="center"/>
    </xf>
    <xf numFmtId="164" fontId="34" fillId="0" borderId="0" xfId="1" applyFont="1"/>
    <xf numFmtId="164" fontId="33" fillId="0" borderId="0" xfId="1" applyFont="1" applyAlignment="1">
      <alignment horizontal="center"/>
    </xf>
    <xf numFmtId="164" fontId="34" fillId="0" borderId="0" xfId="1" applyFont="1" applyAlignment="1">
      <alignment horizontal="left"/>
    </xf>
    <xf numFmtId="164" fontId="33" fillId="0" borderId="1" xfId="1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wrapText="1"/>
    </xf>
    <xf numFmtId="164" fontId="34" fillId="0" borderId="0" xfId="1" applyFont="1" applyBorder="1" applyAlignment="1">
      <alignment horizontal="center" wrapText="1"/>
    </xf>
    <xf numFmtId="164" fontId="34" fillId="0" borderId="0" xfId="1" applyFont="1" applyBorder="1" applyAlignment="1">
      <alignment horizontal="left" vertical="top" wrapText="1"/>
    </xf>
    <xf numFmtId="164" fontId="34" fillId="0" borderId="0" xfId="1" applyFont="1" applyAlignment="1">
      <alignment horizontal="center"/>
    </xf>
    <xf numFmtId="164" fontId="16" fillId="0" borderId="16" xfId="1" applyFont="1" applyBorder="1"/>
    <xf numFmtId="164" fontId="16" fillId="0" borderId="16" xfId="1" applyFont="1" applyBorder="1" applyAlignment="1">
      <alignment horizontal="center"/>
    </xf>
    <xf numFmtId="164" fontId="13" fillId="11" borderId="16" xfId="1" applyFont="1" applyFill="1" applyBorder="1"/>
    <xf numFmtId="164" fontId="13" fillId="11" borderId="16" xfId="1" applyFont="1" applyFill="1" applyBorder="1" applyAlignment="1">
      <alignment horizontal="center"/>
    </xf>
    <xf numFmtId="164" fontId="16" fillId="11" borderId="16" xfId="1" applyFont="1" applyFill="1" applyBorder="1" applyAlignment="1">
      <alignment horizontal="center"/>
    </xf>
    <xf numFmtId="164" fontId="13" fillId="11" borderId="16" xfId="1" applyFont="1" applyFill="1" applyBorder="1" applyAlignment="1">
      <alignment vertical="center"/>
    </xf>
    <xf numFmtId="164" fontId="15" fillId="11" borderId="16" xfId="1" applyFont="1" applyFill="1" applyBorder="1" applyAlignment="1">
      <alignment vertical="center"/>
    </xf>
    <xf numFmtId="166" fontId="16" fillId="0" borderId="16" xfId="1" applyNumberFormat="1" applyFont="1" applyBorder="1" applyAlignment="1">
      <alignment horizontal="center"/>
    </xf>
    <xf numFmtId="166" fontId="16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3" fillId="11" borderId="16" xfId="1" applyFont="1" applyFill="1" applyBorder="1" applyAlignment="1">
      <alignment horizontal="center" vertical="center"/>
    </xf>
    <xf numFmtId="164" fontId="15" fillId="11" borderId="16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8" fontId="6" fillId="0" borderId="0" xfId="1" applyNumberFormat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9" fillId="0" borderId="3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8" xfId="1" applyFont="1" applyFill="1" applyBorder="1" applyAlignment="1">
      <alignment horizontal="center" vertical="center" textRotation="90" wrapText="1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3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3" fillId="0" borderId="8" xfId="1" applyFont="1" applyFill="1" applyBorder="1" applyAlignment="1">
      <alignment horizontal="center" vertical="center" wrapText="1"/>
    </xf>
    <xf numFmtId="164" fontId="16" fillId="0" borderId="9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3" borderId="4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8" xfId="1" applyFont="1" applyFill="1" applyBorder="1" applyAlignment="1">
      <alignment horizontal="center" vertical="center" textRotation="90" wrapText="1"/>
    </xf>
    <xf numFmtId="164" fontId="16" fillId="3" borderId="1" xfId="1" applyFont="1" applyFill="1" applyBorder="1" applyAlignment="1">
      <alignment horizontal="center" vertical="center" wrapText="1"/>
    </xf>
    <xf numFmtId="164" fontId="13" fillId="0" borderId="2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164" fontId="24" fillId="3" borderId="4" xfId="1" applyFont="1" applyFill="1" applyBorder="1" applyAlignment="1">
      <alignment horizontal="right"/>
    </xf>
    <xf numFmtId="0" fontId="0" fillId="3" borderId="1" xfId="0" applyFill="1" applyBorder="1"/>
    <xf numFmtId="164" fontId="16" fillId="0" borderId="16" xfId="1" applyFont="1" applyBorder="1" applyAlignment="1">
      <alignment horizontal="left"/>
    </xf>
    <xf numFmtId="164" fontId="13" fillId="11" borderId="16" xfId="1" applyFont="1" applyFill="1" applyBorder="1" applyAlignment="1">
      <alignment horizontal="left"/>
    </xf>
    <xf numFmtId="164" fontId="16" fillId="11" borderId="16" xfId="1" applyFont="1" applyFill="1" applyBorder="1" applyAlignment="1">
      <alignment horizontal="left" wrapText="1"/>
    </xf>
    <xf numFmtId="164" fontId="15" fillId="11" borderId="16" xfId="1" applyFont="1" applyFill="1" applyBorder="1" applyAlignment="1">
      <alignment horizontal="left"/>
    </xf>
    <xf numFmtId="164" fontId="13" fillId="0" borderId="4" xfId="1" applyFont="1" applyFill="1" applyBorder="1" applyAlignment="1"/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6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13" fillId="0" borderId="4" xfId="1" applyFont="1" applyFill="1" applyBorder="1" applyAlignment="1">
      <alignment wrapText="1"/>
    </xf>
    <xf numFmtId="164" fontId="13" fillId="0" borderId="8" xfId="1" applyFont="1" applyFill="1" applyBorder="1" applyAlignment="1">
      <alignment horizontal="left"/>
    </xf>
    <xf numFmtId="164" fontId="13" fillId="0" borderId="4" xfId="1" applyFont="1" applyFill="1" applyBorder="1" applyAlignment="1">
      <alignment horizontal="left"/>
    </xf>
    <xf numFmtId="164" fontId="13" fillId="0" borderId="3" xfId="1" applyFont="1" applyFill="1" applyBorder="1" applyAlignment="1">
      <alignment horizontal="left"/>
    </xf>
    <xf numFmtId="164" fontId="13" fillId="0" borderId="4" xfId="1" applyFont="1" applyFill="1" applyBorder="1" applyAlignment="1">
      <alignment horizontal="left" vertical="center" wrapText="1"/>
    </xf>
    <xf numFmtId="164" fontId="13" fillId="8" borderId="5" xfId="1" applyFont="1" applyFill="1" applyBorder="1" applyAlignment="1">
      <alignment wrapText="1"/>
    </xf>
    <xf numFmtId="49" fontId="16" fillId="9" borderId="1" xfId="1" applyNumberFormat="1" applyFont="1" applyFill="1" applyBorder="1" applyAlignment="1">
      <alignment horizontal="center"/>
    </xf>
    <xf numFmtId="0" fontId="0" fillId="7" borderId="6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1" xfId="1" applyFont="1" applyFill="1" applyBorder="1" applyAlignment="1">
      <alignment horizontal="center" vertical="center"/>
    </xf>
    <xf numFmtId="164" fontId="13" fillId="0" borderId="2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left" wrapText="1"/>
    </xf>
    <xf numFmtId="49" fontId="16" fillId="9" borderId="13" xfId="1" applyNumberFormat="1" applyFont="1" applyFill="1" applyBorder="1" applyAlignment="1">
      <alignment horizontal="center"/>
    </xf>
    <xf numFmtId="164" fontId="13" fillId="8" borderId="4" xfId="1" applyFont="1" applyFill="1" applyBorder="1" applyAlignment="1">
      <alignment horizontal="right" wrapText="1"/>
    </xf>
    <xf numFmtId="164" fontId="13" fillId="0" borderId="4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 wrapText="1"/>
    </xf>
    <xf numFmtId="164" fontId="13" fillId="3" borderId="4" xfId="1" applyFont="1" applyFill="1" applyBorder="1" applyAlignment="1">
      <alignment horizontal="left" wrapText="1"/>
    </xf>
    <xf numFmtId="164" fontId="16" fillId="0" borderId="4" xfId="1" applyFont="1" applyFill="1" applyBorder="1" applyAlignment="1">
      <alignment horizontal="left"/>
    </xf>
    <xf numFmtId="49" fontId="16" fillId="8" borderId="1" xfId="1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left"/>
    </xf>
    <xf numFmtId="0" fontId="0" fillId="0" borderId="5" xfId="0" applyFill="1" applyBorder="1"/>
    <xf numFmtId="164" fontId="16" fillId="0" borderId="8" xfId="1" applyFont="1" applyFill="1" applyBorder="1" applyAlignment="1">
      <alignment horizontal="right"/>
    </xf>
    <xf numFmtId="0" fontId="0" fillId="0" borderId="1" xfId="0" applyFill="1" applyBorder="1"/>
    <xf numFmtId="164" fontId="16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8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left" wrapText="1"/>
    </xf>
    <xf numFmtId="164" fontId="13" fillId="0" borderId="13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9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0" fontId="0" fillId="11" borderId="16" xfId="0" applyFill="1" applyBorder="1"/>
    <xf numFmtId="164" fontId="19" fillId="0" borderId="1" xfId="1" applyFont="1" applyFill="1" applyBorder="1" applyAlignment="1">
      <alignment horizontal="left" wrapText="1"/>
    </xf>
    <xf numFmtId="164" fontId="4" fillId="0" borderId="1" xfId="1" applyFont="1" applyFill="1" applyBorder="1" applyAlignment="1">
      <alignment horizontal="center" vertical="top" wrapText="1"/>
    </xf>
    <xf numFmtId="164" fontId="19" fillId="0" borderId="1" xfId="1" applyFont="1" applyBorder="1" applyAlignment="1">
      <alignment horizontal="left" wrapText="1"/>
    </xf>
    <xf numFmtId="164" fontId="18" fillId="0" borderId="14" xfId="1" applyFont="1" applyFill="1" applyBorder="1" applyAlignment="1">
      <alignment horizontal="center" vertical="top" wrapText="1"/>
    </xf>
    <xf numFmtId="164" fontId="19" fillId="0" borderId="8" xfId="1" applyFont="1" applyBorder="1" applyAlignment="1">
      <alignment horizontal="left" wrapText="1"/>
    </xf>
    <xf numFmtId="164" fontId="19" fillId="0" borderId="4" xfId="1" applyFont="1" applyBorder="1" applyAlignment="1">
      <alignment horizontal="left" wrapText="1"/>
    </xf>
    <xf numFmtId="164" fontId="19" fillId="0" borderId="3" xfId="1" applyFont="1" applyBorder="1" applyAlignment="1">
      <alignment horizontal="left" wrapText="1"/>
    </xf>
    <xf numFmtId="164" fontId="33" fillId="0" borderId="0" xfId="1" applyFont="1" applyFill="1" applyBorder="1" applyAlignment="1">
      <alignment horizontal="center" wrapText="1"/>
    </xf>
    <xf numFmtId="164" fontId="33" fillId="0" borderId="1" xfId="1" applyFont="1" applyFill="1" applyBorder="1" applyAlignment="1">
      <alignment horizontal="center" vertical="top" wrapText="1"/>
    </xf>
    <xf numFmtId="164" fontId="34" fillId="0" borderId="1" xfId="1" applyFont="1" applyFill="1" applyBorder="1" applyAlignment="1">
      <alignment horizontal="left" vertical="top" wrapText="1"/>
    </xf>
    <xf numFmtId="164" fontId="34" fillId="3" borderId="1" xfId="1" applyFont="1" applyFill="1" applyBorder="1" applyAlignment="1">
      <alignment horizontal="left" vertical="top" wrapText="1"/>
    </xf>
    <xf numFmtId="164" fontId="33" fillId="0" borderId="1" xfId="1" applyFont="1" applyFill="1" applyBorder="1" applyAlignment="1">
      <alignment horizontal="center"/>
    </xf>
    <xf numFmtId="164" fontId="34" fillId="3" borderId="1" xfId="1" applyFont="1" applyFill="1" applyBorder="1" applyAlignment="1">
      <alignment horizontal="left"/>
    </xf>
    <xf numFmtId="164" fontId="34" fillId="3" borderId="8" xfId="1" applyFont="1" applyFill="1" applyBorder="1" applyAlignment="1">
      <alignment horizontal="left" vertical="top" wrapText="1"/>
    </xf>
    <xf numFmtId="164" fontId="34" fillId="3" borderId="4" xfId="1" applyFont="1" applyFill="1" applyBorder="1" applyAlignment="1">
      <alignment horizontal="left" vertical="top" wrapText="1"/>
    </xf>
    <xf numFmtId="164" fontId="34" fillId="3" borderId="3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6" workbookViewId="0">
      <selection activeCell="F36" sqref="F36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1" ht="15.75" hidden="1" x14ac:dyDescent="0.2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"/>
    </row>
    <row r="3" spans="1:11" ht="18.75" hidden="1" x14ac:dyDescent="0.3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83" t="s">
        <v>3</v>
      </c>
      <c r="B5" s="283"/>
      <c r="C5" s="283"/>
      <c r="D5" s="283"/>
      <c r="E5" s="283"/>
      <c r="F5" s="283"/>
      <c r="G5" s="283"/>
      <c r="H5" s="283"/>
      <c r="I5" s="283"/>
      <c r="J5" s="283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82" t="s">
        <v>4</v>
      </c>
      <c r="C19" s="282"/>
      <c r="D19" s="282"/>
      <c r="E19" s="282"/>
      <c r="F19" s="282"/>
      <c r="G19" s="282"/>
      <c r="H19" s="282"/>
      <c r="I19" s="282"/>
      <c r="J19" s="282"/>
    </row>
    <row r="20" spans="1:11" ht="18.75" x14ac:dyDescent="0.3">
      <c r="A20" s="280" t="s">
        <v>5</v>
      </c>
      <c r="B20" s="280"/>
      <c r="C20" s="280"/>
      <c r="D20" s="280"/>
      <c r="E20" s="280"/>
      <c r="F20" s="280"/>
      <c r="G20" s="280"/>
      <c r="H20" s="280"/>
      <c r="I20" s="280"/>
      <c r="J20" s="280"/>
    </row>
    <row r="21" spans="1:11" hidden="1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</row>
    <row r="22" spans="1:11" hidden="1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1" ht="18.75" x14ac:dyDescent="0.3">
      <c r="B23" s="280" t="s">
        <v>6</v>
      </c>
      <c r="C23" s="280"/>
      <c r="D23" s="280"/>
      <c r="E23" s="280"/>
      <c r="F23" s="280"/>
      <c r="G23" s="280"/>
      <c r="H23" s="280"/>
      <c r="I23" s="280"/>
      <c r="J23" s="280"/>
    </row>
    <row r="24" spans="1:11" ht="18.75" x14ac:dyDescent="0.3">
      <c r="A24" s="280" t="s">
        <v>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9"/>
    </row>
    <row r="25" spans="1:11" ht="35.25" customHeight="1" x14ac:dyDescent="0.3">
      <c r="A25" s="289" t="s">
        <v>8</v>
      </c>
      <c r="B25" s="289"/>
      <c r="C25" s="289"/>
      <c r="D25" s="289"/>
      <c r="E25" s="289"/>
      <c r="F25" s="289"/>
      <c r="G25" s="289"/>
      <c r="H25" s="289"/>
      <c r="I25" s="289"/>
      <c r="J25" s="289"/>
    </row>
    <row r="26" spans="1:11" ht="21" customHeight="1" x14ac:dyDescent="0.25">
      <c r="A26" s="290" t="s">
        <v>9</v>
      </c>
      <c r="B26" s="290"/>
      <c r="C26" s="290"/>
      <c r="D26" s="290"/>
      <c r="E26" s="290"/>
      <c r="F26" s="290"/>
      <c r="G26" s="290"/>
      <c r="H26" s="290"/>
      <c r="I26" s="290"/>
      <c r="J26" s="290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84" t="s">
        <v>10</v>
      </c>
      <c r="G31" s="284"/>
      <c r="H31" s="284"/>
      <c r="I31" s="284"/>
      <c r="J31" s="284"/>
    </row>
    <row r="32" spans="1:11" ht="23.25" customHeight="1" x14ac:dyDescent="0.3">
      <c r="F32" s="285" t="s">
        <v>11</v>
      </c>
      <c r="G32" s="285"/>
      <c r="H32" s="285"/>
      <c r="I32" s="285"/>
      <c r="J32" s="285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86" t="s">
        <v>14</v>
      </c>
      <c r="G34" s="286"/>
      <c r="H34" s="286"/>
      <c r="I34" s="286"/>
      <c r="J34" s="286"/>
    </row>
    <row r="35" spans="2:10" ht="41.25" customHeight="1" x14ac:dyDescent="0.3">
      <c r="B35" s="11"/>
      <c r="F35" s="287" t="s">
        <v>333</v>
      </c>
      <c r="G35" s="287"/>
      <c r="H35" s="287"/>
      <c r="I35" s="287"/>
      <c r="J35" s="287"/>
    </row>
    <row r="36" spans="2:10" ht="18.75" x14ac:dyDescent="0.3">
      <c r="B36" s="11"/>
      <c r="F36" s="12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7"/>
  <sheetViews>
    <sheetView topLeftCell="A76" zoomScaleNormal="100" workbookViewId="0">
      <selection activeCell="BR101" sqref="BR101:BR106"/>
    </sheetView>
  </sheetViews>
  <sheetFormatPr defaultRowHeight="14.25" x14ac:dyDescent="0.2"/>
  <cols>
    <col min="1" max="1" width="7.375" style="13" customWidth="1"/>
    <col min="2" max="9" width="3.5" style="13" customWidth="1"/>
    <col min="10" max="10" width="3.625" style="13" customWidth="1"/>
    <col min="11" max="12" width="1.875" style="14" customWidth="1"/>
    <col min="13" max="14" width="2" style="14" customWidth="1"/>
    <col min="15" max="15" width="2.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4" customWidth="1"/>
    <col min="21" max="21" width="3.375" style="16" customWidth="1"/>
    <col min="22" max="22" width="3.375" style="14" customWidth="1"/>
    <col min="23" max="23" width="3.75" style="14" customWidth="1"/>
    <col min="24" max="27" width="3.37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3.5" style="16" customWidth="1"/>
    <col min="32" max="32" width="3" style="14" customWidth="1"/>
    <col min="33" max="34" width="2.625" style="14" customWidth="1"/>
    <col min="35" max="35" width="4.25" style="14" customWidth="1"/>
    <col min="36" max="36" width="3.375" style="16" customWidth="1"/>
    <col min="37" max="39" width="2.625" style="14" customWidth="1"/>
    <col min="40" max="40" width="4.25" style="239" customWidth="1"/>
    <col min="41" max="41" width="3.25" style="16" customWidth="1"/>
    <col min="42" max="44" width="2.625" style="14" customWidth="1"/>
    <col min="45" max="45" width="5" style="14" customWidth="1"/>
    <col min="46" max="46" width="3.625" style="16" customWidth="1"/>
    <col min="47" max="49" width="2.625" style="14" customWidth="1"/>
    <col min="50" max="50" width="5" style="14" customWidth="1"/>
    <col min="51" max="51" width="3.5" style="16" customWidth="1"/>
    <col min="52" max="54" width="2.625" style="14" customWidth="1"/>
    <col min="55" max="55" width="4.25" style="14" customWidth="1"/>
    <col min="56" max="56" width="3.5" style="16" customWidth="1"/>
    <col min="57" max="59" width="2.625" style="14" customWidth="1"/>
    <col min="60" max="60" width="5.125" style="14" customWidth="1"/>
    <col min="61" max="61" width="3.25" style="16" customWidth="1"/>
    <col min="62" max="64" width="2.625" style="14" customWidth="1"/>
    <col min="65" max="65" width="5.125" style="14" customWidth="1"/>
    <col min="66" max="66" width="3.25" style="16" customWidth="1"/>
    <col min="67" max="69" width="2.625" style="14" customWidth="1"/>
    <col min="70" max="70" width="3.875" style="13" customWidth="1"/>
    <col min="71" max="71" width="2.12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ht="13.5" customHeight="1" x14ac:dyDescent="0.2">
      <c r="AN1" s="14"/>
    </row>
    <row r="2" spans="1:70" s="13" customFormat="1" ht="15" customHeight="1" x14ac:dyDescent="0.2">
      <c r="A2" s="291" t="s">
        <v>15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292" t="s">
        <v>16</v>
      </c>
      <c r="B3" s="293" t="s">
        <v>17</v>
      </c>
      <c r="C3" s="293"/>
      <c r="D3" s="293"/>
      <c r="E3" s="293"/>
      <c r="F3" s="293"/>
      <c r="G3" s="293" t="s">
        <v>18</v>
      </c>
      <c r="H3" s="293"/>
      <c r="I3" s="293"/>
      <c r="J3" s="293" t="s">
        <v>19</v>
      </c>
      <c r="K3" s="293"/>
      <c r="L3" s="293"/>
      <c r="M3" s="293"/>
      <c r="N3" s="293"/>
      <c r="O3" s="293" t="s">
        <v>20</v>
      </c>
      <c r="P3" s="293"/>
      <c r="Q3" s="293"/>
      <c r="R3" s="293"/>
      <c r="S3" s="293"/>
      <c r="T3" s="294" t="s">
        <v>21</v>
      </c>
      <c r="U3" s="294"/>
      <c r="V3" s="294"/>
      <c r="W3" s="294"/>
      <c r="X3" s="293" t="s">
        <v>22</v>
      </c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 t="s">
        <v>23</v>
      </c>
      <c r="AJ3" s="293"/>
      <c r="AK3" s="293"/>
      <c r="AL3" s="293"/>
      <c r="AM3" s="293"/>
      <c r="AN3" s="293"/>
      <c r="AO3" s="293"/>
      <c r="AP3" s="293"/>
      <c r="AQ3" s="293"/>
      <c r="AR3" s="293"/>
      <c r="AS3" s="293" t="s">
        <v>24</v>
      </c>
      <c r="AT3" s="293"/>
      <c r="AU3" s="293"/>
      <c r="AV3" s="293"/>
      <c r="AW3" s="293"/>
      <c r="AX3" s="293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4"/>
      <c r="U4" s="294"/>
      <c r="V4" s="294"/>
      <c r="W4" s="294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300">
        <v>2</v>
      </c>
      <c r="C5" s="300"/>
      <c r="D5" s="300"/>
      <c r="E5" s="300"/>
      <c r="F5" s="300"/>
      <c r="G5" s="295">
        <v>3</v>
      </c>
      <c r="H5" s="295"/>
      <c r="I5" s="295"/>
      <c r="J5" s="295">
        <v>4</v>
      </c>
      <c r="K5" s="295"/>
      <c r="L5" s="295"/>
      <c r="M5" s="295"/>
      <c r="N5" s="295"/>
      <c r="O5" s="295">
        <v>5</v>
      </c>
      <c r="P5" s="295"/>
      <c r="Q5" s="295"/>
      <c r="R5" s="295"/>
      <c r="S5" s="295"/>
      <c r="T5" s="301">
        <v>6</v>
      </c>
      <c r="U5" s="301"/>
      <c r="V5" s="301"/>
      <c r="W5" s="301"/>
      <c r="X5" s="295">
        <v>7</v>
      </c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>
        <v>8</v>
      </c>
      <c r="AJ5" s="295"/>
      <c r="AK5" s="295"/>
      <c r="AL5" s="295"/>
      <c r="AM5" s="295"/>
      <c r="AN5" s="295"/>
      <c r="AO5" s="295"/>
      <c r="AP5" s="295"/>
      <c r="AQ5" s="295"/>
      <c r="AR5" s="295"/>
      <c r="AS5" s="295">
        <v>9</v>
      </c>
      <c r="AT5" s="295"/>
      <c r="AU5" s="295"/>
      <c r="AV5" s="295"/>
      <c r="AW5" s="295"/>
      <c r="AX5" s="295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6" t="s">
        <v>25</v>
      </c>
      <c r="B6" s="296">
        <f>(AD101+AI101)/36</f>
        <v>39</v>
      </c>
      <c r="C6" s="296"/>
      <c r="D6" s="296"/>
      <c r="E6" s="296"/>
      <c r="F6" s="296"/>
      <c r="G6" s="296">
        <f>(AD102+AI102)/36</f>
        <v>0</v>
      </c>
      <c r="H6" s="296"/>
      <c r="I6" s="296"/>
      <c r="J6" s="296">
        <f>(AD103+AI103)/36</f>
        <v>0</v>
      </c>
      <c r="K6" s="296"/>
      <c r="L6" s="296"/>
      <c r="M6" s="296"/>
      <c r="N6" s="296"/>
      <c r="O6" s="297">
        <f>(AD104+AI104)/36</f>
        <v>0.33333333333333331</v>
      </c>
      <c r="P6" s="297"/>
      <c r="Q6" s="297"/>
      <c r="R6" s="297"/>
      <c r="S6" s="297"/>
      <c r="T6" s="298">
        <f>(AD105+AI105)/36</f>
        <v>1.6666666666666667</v>
      </c>
      <c r="U6" s="298"/>
      <c r="V6" s="298"/>
      <c r="W6" s="298"/>
      <c r="X6" s="296">
        <f>(AD106+AI106)/36</f>
        <v>0</v>
      </c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9">
        <v>11</v>
      </c>
      <c r="AJ6" s="299"/>
      <c r="AK6" s="299"/>
      <c r="AL6" s="299"/>
      <c r="AM6" s="299"/>
      <c r="AN6" s="299"/>
      <c r="AO6" s="299"/>
      <c r="AP6" s="299"/>
      <c r="AQ6" s="299"/>
      <c r="AR6" s="299"/>
      <c r="AS6" s="296">
        <f>SUM(B6:AN6)</f>
        <v>52</v>
      </c>
      <c r="AT6" s="296"/>
      <c r="AU6" s="296"/>
      <c r="AV6" s="296"/>
      <c r="AW6" s="296"/>
      <c r="AX6" s="296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6" t="s">
        <v>26</v>
      </c>
      <c r="B7" s="296">
        <f>(AN101+AS101)/36</f>
        <v>37.5</v>
      </c>
      <c r="C7" s="296"/>
      <c r="D7" s="296"/>
      <c r="E7" s="296"/>
      <c r="F7" s="296"/>
      <c r="G7" s="296">
        <f>(AN102+AS102)/36</f>
        <v>2</v>
      </c>
      <c r="H7" s="296"/>
      <c r="I7" s="296"/>
      <c r="J7" s="296">
        <f>(AN103+AS103)/36</f>
        <v>0</v>
      </c>
      <c r="K7" s="296"/>
      <c r="L7" s="296"/>
      <c r="M7" s="296"/>
      <c r="N7" s="296"/>
      <c r="O7" s="297">
        <f>(AN104+AS104)/36</f>
        <v>0.83333333333333337</v>
      </c>
      <c r="P7" s="297"/>
      <c r="Q7" s="297"/>
      <c r="R7" s="297"/>
      <c r="S7" s="297"/>
      <c r="T7" s="298">
        <f>(AN105+AS105)/36</f>
        <v>1.1666666666666667</v>
      </c>
      <c r="U7" s="298"/>
      <c r="V7" s="298"/>
      <c r="W7" s="298"/>
      <c r="X7" s="296">
        <f>(AN106+AS106)/36</f>
        <v>0</v>
      </c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9">
        <v>10.5</v>
      </c>
      <c r="AJ7" s="299"/>
      <c r="AK7" s="299"/>
      <c r="AL7" s="299"/>
      <c r="AM7" s="299"/>
      <c r="AN7" s="299"/>
      <c r="AO7" s="299"/>
      <c r="AP7" s="299"/>
      <c r="AQ7" s="299"/>
      <c r="AR7" s="299"/>
      <c r="AS7" s="296">
        <f>SUM(B7:AN7)</f>
        <v>52</v>
      </c>
      <c r="AT7" s="296"/>
      <c r="AU7" s="296"/>
      <c r="AV7" s="296"/>
      <c r="AW7" s="296"/>
      <c r="AX7" s="296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6" t="s">
        <v>27</v>
      </c>
      <c r="B8" s="296">
        <f>(AX101+BC101)/36</f>
        <v>26.5</v>
      </c>
      <c r="C8" s="296"/>
      <c r="D8" s="296"/>
      <c r="E8" s="296"/>
      <c r="F8" s="296"/>
      <c r="G8" s="296">
        <f>(AX102+BC102)/36</f>
        <v>6</v>
      </c>
      <c r="H8" s="296"/>
      <c r="I8" s="296"/>
      <c r="J8" s="296">
        <f>(AX103+BC103)/36</f>
        <v>7</v>
      </c>
      <c r="K8" s="296"/>
      <c r="L8" s="296"/>
      <c r="M8" s="296"/>
      <c r="N8" s="296"/>
      <c r="O8" s="297">
        <f>(AX104+BC104)/36</f>
        <v>0.66666666666666663</v>
      </c>
      <c r="P8" s="297"/>
      <c r="Q8" s="297"/>
      <c r="R8" s="297"/>
      <c r="S8" s="297"/>
      <c r="T8" s="298">
        <f>(AX105+BC105)/36</f>
        <v>1.3333333333333333</v>
      </c>
      <c r="U8" s="298"/>
      <c r="V8" s="298"/>
      <c r="W8" s="298"/>
      <c r="X8" s="296">
        <f>(AX106+BC106)/36</f>
        <v>0</v>
      </c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9">
        <v>10.5</v>
      </c>
      <c r="AJ8" s="299"/>
      <c r="AK8" s="299"/>
      <c r="AL8" s="299"/>
      <c r="AM8" s="299"/>
      <c r="AN8" s="299"/>
      <c r="AO8" s="299"/>
      <c r="AP8" s="299"/>
      <c r="AQ8" s="299"/>
      <c r="AR8" s="299"/>
      <c r="AS8" s="296">
        <f>SUM(B8:AN8)</f>
        <v>52</v>
      </c>
      <c r="AT8" s="296"/>
      <c r="AU8" s="296"/>
      <c r="AV8" s="296"/>
      <c r="AW8" s="296"/>
      <c r="AX8" s="296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6" t="s">
        <v>28</v>
      </c>
      <c r="B9" s="296">
        <f>(BH101+BM101)/36</f>
        <v>20</v>
      </c>
      <c r="C9" s="296"/>
      <c r="D9" s="296"/>
      <c r="E9" s="296"/>
      <c r="F9" s="296"/>
      <c r="G9" s="296">
        <f>(BH102+BM102)/36</f>
        <v>3</v>
      </c>
      <c r="H9" s="296"/>
      <c r="I9" s="296"/>
      <c r="J9" s="296">
        <f>(BH103+BM103)/36</f>
        <v>11</v>
      </c>
      <c r="K9" s="296"/>
      <c r="L9" s="296"/>
      <c r="M9" s="296"/>
      <c r="N9" s="296"/>
      <c r="O9" s="297">
        <f>(BH104+BM104)/36</f>
        <v>0.66666666666666663</v>
      </c>
      <c r="P9" s="297"/>
      <c r="Q9" s="297"/>
      <c r="R9" s="297"/>
      <c r="S9" s="297"/>
      <c r="T9" s="298">
        <f>(BH105+BM105)/36</f>
        <v>0.33333333333333331</v>
      </c>
      <c r="U9" s="298"/>
      <c r="V9" s="298"/>
      <c r="W9" s="298"/>
      <c r="X9" s="296">
        <f>(BH106+BM106)/36</f>
        <v>6</v>
      </c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>
        <v>2</v>
      </c>
      <c r="AJ9" s="296"/>
      <c r="AK9" s="296"/>
      <c r="AL9" s="296"/>
      <c r="AM9" s="296"/>
      <c r="AN9" s="296"/>
      <c r="AO9" s="296"/>
      <c r="AP9" s="296"/>
      <c r="AQ9" s="296"/>
      <c r="AR9" s="296"/>
      <c r="AS9" s="296">
        <f>SUM(B9:AN9)</f>
        <v>43</v>
      </c>
      <c r="AT9" s="296"/>
      <c r="AU9" s="296"/>
      <c r="AV9" s="296"/>
      <c r="AW9" s="296"/>
      <c r="AX9" s="296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3.5" customHeight="1" x14ac:dyDescent="0.2">
      <c r="A10" s="26" t="s">
        <v>24</v>
      </c>
      <c r="B10" s="302">
        <f>SUM(B6:F9)</f>
        <v>123</v>
      </c>
      <c r="C10" s="302"/>
      <c r="D10" s="302"/>
      <c r="E10" s="302"/>
      <c r="F10" s="302"/>
      <c r="G10" s="303">
        <f>SUM(G6:I9)</f>
        <v>11</v>
      </c>
      <c r="H10" s="303"/>
      <c r="I10" s="303"/>
      <c r="J10" s="303">
        <f>SUM(J6:N9)</f>
        <v>18</v>
      </c>
      <c r="K10" s="303"/>
      <c r="L10" s="303"/>
      <c r="M10" s="303"/>
      <c r="N10" s="303"/>
      <c r="O10" s="304">
        <f>O6+O7+O8+O9</f>
        <v>2.5</v>
      </c>
      <c r="P10" s="304"/>
      <c r="Q10" s="304"/>
      <c r="R10" s="304"/>
      <c r="S10" s="304"/>
      <c r="T10" s="305">
        <f>T6+T7+T8+T9</f>
        <v>4.5</v>
      </c>
      <c r="U10" s="305"/>
      <c r="V10" s="305"/>
      <c r="W10" s="305"/>
      <c r="X10" s="303">
        <f>SUM(X6:AH9)</f>
        <v>6</v>
      </c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>
        <f>SUM(AI6:AR9)</f>
        <v>34</v>
      </c>
      <c r="AJ10" s="303"/>
      <c r="AK10" s="303"/>
      <c r="AL10" s="303"/>
      <c r="AM10" s="303"/>
      <c r="AN10" s="303"/>
      <c r="AO10" s="303"/>
      <c r="AP10" s="303"/>
      <c r="AQ10" s="303"/>
      <c r="AR10" s="303"/>
      <c r="AS10" s="303">
        <f>SUM(AS6:AX9)</f>
        <v>199</v>
      </c>
      <c r="AT10" s="303"/>
      <c r="AU10" s="303"/>
      <c r="AV10" s="303"/>
      <c r="AW10" s="303"/>
      <c r="AX10" s="303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2.75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8"/>
      <c r="T11" s="28"/>
      <c r="U11" s="30"/>
      <c r="V11" s="28"/>
      <c r="W11" s="28"/>
      <c r="X11" s="28"/>
      <c r="Y11" s="28"/>
      <c r="Z11" s="28"/>
      <c r="AA11" s="28"/>
      <c r="AB11" s="28"/>
      <c r="AC11" s="30"/>
      <c r="AD11" s="28"/>
      <c r="AE11" s="30"/>
      <c r="AF11" s="28"/>
      <c r="AG11" s="28"/>
      <c r="AH11" s="28"/>
      <c r="AI11" s="28"/>
      <c r="AJ11" s="30"/>
      <c r="AK11" s="28"/>
      <c r="AL11" s="28"/>
      <c r="AM11" s="28"/>
      <c r="AN11" s="28"/>
      <c r="AO11" s="30"/>
      <c r="AP11" s="28"/>
      <c r="AQ11" s="28"/>
      <c r="AR11" s="28"/>
      <c r="AS11" s="28"/>
      <c r="AT11" s="30"/>
      <c r="AU11" s="28"/>
      <c r="AV11" s="28"/>
      <c r="AW11" s="28"/>
      <c r="AX11" s="28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1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3"/>
      <c r="AU13" s="17"/>
      <c r="AV13" s="17"/>
      <c r="AW13" s="17"/>
      <c r="BM13" s="14" t="s">
        <v>30</v>
      </c>
    </row>
    <row r="14" spans="1:70" ht="21.75" customHeight="1" x14ac:dyDescent="0.2">
      <c r="A14" s="310" t="s">
        <v>31</v>
      </c>
      <c r="B14" s="311" t="s">
        <v>32</v>
      </c>
      <c r="C14" s="311"/>
      <c r="D14" s="311"/>
      <c r="E14" s="311"/>
      <c r="F14" s="311"/>
      <c r="G14" s="311"/>
      <c r="H14" s="311"/>
      <c r="I14" s="311"/>
      <c r="J14" s="311"/>
      <c r="K14" s="310" t="s">
        <v>33</v>
      </c>
      <c r="L14" s="310"/>
      <c r="M14" s="310"/>
      <c r="N14" s="310"/>
      <c r="O14" s="310"/>
      <c r="P14" s="310"/>
      <c r="Q14" s="310"/>
      <c r="R14" s="310"/>
      <c r="S14" s="312" t="s">
        <v>34</v>
      </c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292" t="s">
        <v>35</v>
      </c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</row>
    <row r="15" spans="1:70" ht="33" customHeight="1" x14ac:dyDescent="0.2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0"/>
      <c r="L15" s="310"/>
      <c r="M15" s="310"/>
      <c r="N15" s="310"/>
      <c r="O15" s="310"/>
      <c r="P15" s="310"/>
      <c r="Q15" s="310"/>
      <c r="R15" s="310"/>
      <c r="S15" s="313" t="s">
        <v>36</v>
      </c>
      <c r="T15" s="313" t="s">
        <v>21</v>
      </c>
      <c r="U15" s="314" t="s">
        <v>20</v>
      </c>
      <c r="V15" s="315" t="s">
        <v>37</v>
      </c>
      <c r="W15" s="316" t="s">
        <v>38</v>
      </c>
      <c r="X15" s="316"/>
      <c r="Y15" s="316"/>
      <c r="Z15" s="316"/>
      <c r="AA15" s="316"/>
      <c r="AB15" s="316"/>
      <c r="AC15" s="316"/>
      <c r="AD15" s="306" t="s">
        <v>25</v>
      </c>
      <c r="AE15" s="306"/>
      <c r="AF15" s="306"/>
      <c r="AG15" s="306"/>
      <c r="AH15" s="306"/>
      <c r="AI15" s="306"/>
      <c r="AJ15" s="306"/>
      <c r="AK15" s="306"/>
      <c r="AL15" s="306"/>
      <c r="AM15" s="306"/>
      <c r="AN15" s="319" t="s">
        <v>26</v>
      </c>
      <c r="AO15" s="319"/>
      <c r="AP15" s="319"/>
      <c r="AQ15" s="319"/>
      <c r="AR15" s="319"/>
      <c r="AS15" s="319"/>
      <c r="AT15" s="319"/>
      <c r="AU15" s="319"/>
      <c r="AV15" s="319"/>
      <c r="AW15" s="319"/>
      <c r="AX15" s="306" t="s">
        <v>27</v>
      </c>
      <c r="AY15" s="306"/>
      <c r="AZ15" s="306"/>
      <c r="BA15" s="306"/>
      <c r="BB15" s="306"/>
      <c r="BC15" s="306"/>
      <c r="BD15" s="306"/>
      <c r="BE15" s="306"/>
      <c r="BF15" s="306"/>
      <c r="BG15" s="306"/>
      <c r="BH15" s="306" t="s">
        <v>28</v>
      </c>
      <c r="BI15" s="306"/>
      <c r="BJ15" s="306"/>
      <c r="BK15" s="306"/>
      <c r="BL15" s="306"/>
      <c r="BM15" s="306"/>
      <c r="BN15" s="306"/>
      <c r="BO15" s="306"/>
      <c r="BP15" s="306"/>
      <c r="BQ15" s="306"/>
    </row>
    <row r="16" spans="1:70" ht="30.75" customHeight="1" x14ac:dyDescent="0.2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0"/>
      <c r="L16" s="310"/>
      <c r="M16" s="310"/>
      <c r="N16" s="310"/>
      <c r="O16" s="310"/>
      <c r="P16" s="310"/>
      <c r="Q16" s="310"/>
      <c r="R16" s="310"/>
      <c r="S16" s="313"/>
      <c r="T16" s="313"/>
      <c r="U16" s="314"/>
      <c r="V16" s="315"/>
      <c r="W16" s="307" t="s">
        <v>39</v>
      </c>
      <c r="X16" s="307"/>
      <c r="Y16" s="307"/>
      <c r="Z16" s="307"/>
      <c r="AA16" s="307"/>
      <c r="AB16" s="308" t="s">
        <v>40</v>
      </c>
      <c r="AC16" s="309" t="s">
        <v>41</v>
      </c>
      <c r="AD16" s="293" t="s">
        <v>42</v>
      </c>
      <c r="AE16" s="307" t="s">
        <v>43</v>
      </c>
      <c r="AF16" s="307"/>
      <c r="AG16" s="307"/>
      <c r="AH16" s="307"/>
      <c r="AI16" s="293" t="s">
        <v>44</v>
      </c>
      <c r="AJ16" s="307" t="s">
        <v>43</v>
      </c>
      <c r="AK16" s="307"/>
      <c r="AL16" s="307"/>
      <c r="AM16" s="307"/>
      <c r="AN16" s="322" t="s">
        <v>45</v>
      </c>
      <c r="AO16" s="307" t="s">
        <v>43</v>
      </c>
      <c r="AP16" s="307"/>
      <c r="AQ16" s="307"/>
      <c r="AR16" s="307"/>
      <c r="AS16" s="293" t="s">
        <v>46</v>
      </c>
      <c r="AT16" s="307" t="s">
        <v>43</v>
      </c>
      <c r="AU16" s="307"/>
      <c r="AV16" s="307"/>
      <c r="AW16" s="307"/>
      <c r="AX16" s="317" t="s">
        <v>47</v>
      </c>
      <c r="AY16" s="316" t="s">
        <v>43</v>
      </c>
      <c r="AZ16" s="316"/>
      <c r="BA16" s="316"/>
      <c r="BB16" s="316"/>
      <c r="BC16" s="293" t="s">
        <v>48</v>
      </c>
      <c r="BD16" s="307" t="s">
        <v>43</v>
      </c>
      <c r="BE16" s="307"/>
      <c r="BF16" s="307"/>
      <c r="BG16" s="307"/>
      <c r="BH16" s="317" t="s">
        <v>49</v>
      </c>
      <c r="BI16" s="316" t="s">
        <v>43</v>
      </c>
      <c r="BJ16" s="316"/>
      <c r="BK16" s="316"/>
      <c r="BL16" s="316"/>
      <c r="BM16" s="293" t="s">
        <v>50</v>
      </c>
      <c r="BN16" s="307" t="s">
        <v>43</v>
      </c>
      <c r="BO16" s="307"/>
      <c r="BP16" s="307"/>
      <c r="BQ16" s="307"/>
    </row>
    <row r="17" spans="1:81" ht="12.75" customHeight="1" x14ac:dyDescent="0.2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0"/>
      <c r="L17" s="310"/>
      <c r="M17" s="310"/>
      <c r="N17" s="310"/>
      <c r="O17" s="310"/>
      <c r="P17" s="310"/>
      <c r="Q17" s="310"/>
      <c r="R17" s="310"/>
      <c r="S17" s="313"/>
      <c r="T17" s="313"/>
      <c r="U17" s="314"/>
      <c r="V17" s="315"/>
      <c r="W17" s="320" t="s">
        <v>51</v>
      </c>
      <c r="X17" s="307" t="s">
        <v>43</v>
      </c>
      <c r="Y17" s="307"/>
      <c r="Z17" s="307"/>
      <c r="AA17" s="307"/>
      <c r="AB17" s="308"/>
      <c r="AC17" s="309"/>
      <c r="AD17" s="293"/>
      <c r="AE17" s="318" t="s">
        <v>20</v>
      </c>
      <c r="AF17" s="308" t="s">
        <v>52</v>
      </c>
      <c r="AG17" s="308" t="s">
        <v>53</v>
      </c>
      <c r="AH17" s="308" t="s">
        <v>54</v>
      </c>
      <c r="AI17" s="293"/>
      <c r="AJ17" s="318" t="s">
        <v>20</v>
      </c>
      <c r="AK17" s="308" t="s">
        <v>52</v>
      </c>
      <c r="AL17" s="308" t="s">
        <v>53</v>
      </c>
      <c r="AM17" s="308" t="s">
        <v>54</v>
      </c>
      <c r="AN17" s="322"/>
      <c r="AO17" s="318" t="s">
        <v>20</v>
      </c>
      <c r="AP17" s="308" t="s">
        <v>52</v>
      </c>
      <c r="AQ17" s="308" t="s">
        <v>53</v>
      </c>
      <c r="AR17" s="308" t="s">
        <v>54</v>
      </c>
      <c r="AS17" s="293"/>
      <c r="AT17" s="318" t="s">
        <v>20</v>
      </c>
      <c r="AU17" s="308" t="s">
        <v>52</v>
      </c>
      <c r="AV17" s="308" t="s">
        <v>53</v>
      </c>
      <c r="AW17" s="308" t="s">
        <v>54</v>
      </c>
      <c r="AX17" s="317"/>
      <c r="AY17" s="318" t="s">
        <v>20</v>
      </c>
      <c r="AZ17" s="308" t="s">
        <v>52</v>
      </c>
      <c r="BA17" s="308" t="s">
        <v>53</v>
      </c>
      <c r="BB17" s="321" t="s">
        <v>54</v>
      </c>
      <c r="BC17" s="293"/>
      <c r="BD17" s="318" t="s">
        <v>20</v>
      </c>
      <c r="BE17" s="308" t="s">
        <v>52</v>
      </c>
      <c r="BF17" s="308" t="s">
        <v>53</v>
      </c>
      <c r="BG17" s="308" t="s">
        <v>54</v>
      </c>
      <c r="BH17" s="317"/>
      <c r="BI17" s="318" t="s">
        <v>20</v>
      </c>
      <c r="BJ17" s="308" t="s">
        <v>52</v>
      </c>
      <c r="BK17" s="308" t="s">
        <v>53</v>
      </c>
      <c r="BL17" s="321" t="s">
        <v>54</v>
      </c>
      <c r="BM17" s="293"/>
      <c r="BN17" s="318" t="s">
        <v>20</v>
      </c>
      <c r="BO17" s="308" t="s">
        <v>52</v>
      </c>
      <c r="BP17" s="308" t="s">
        <v>53</v>
      </c>
      <c r="BQ17" s="308" t="s">
        <v>54</v>
      </c>
    </row>
    <row r="18" spans="1:81" ht="84.75" customHeight="1" x14ac:dyDescent="0.2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0"/>
      <c r="L18" s="310"/>
      <c r="M18" s="310"/>
      <c r="N18" s="310"/>
      <c r="O18" s="310"/>
      <c r="P18" s="310"/>
      <c r="Q18" s="310"/>
      <c r="R18" s="310"/>
      <c r="S18" s="313"/>
      <c r="T18" s="313"/>
      <c r="U18" s="314"/>
      <c r="V18" s="315"/>
      <c r="W18" s="320"/>
      <c r="X18" s="35" t="s">
        <v>55</v>
      </c>
      <c r="Y18" s="35" t="s">
        <v>56</v>
      </c>
      <c r="Z18" s="35" t="s">
        <v>57</v>
      </c>
      <c r="AA18" s="35" t="s">
        <v>58</v>
      </c>
      <c r="AB18" s="308"/>
      <c r="AC18" s="309"/>
      <c r="AD18" s="293"/>
      <c r="AE18" s="318"/>
      <c r="AF18" s="308"/>
      <c r="AG18" s="308"/>
      <c r="AH18" s="308"/>
      <c r="AI18" s="293"/>
      <c r="AJ18" s="318"/>
      <c r="AK18" s="308"/>
      <c r="AL18" s="308"/>
      <c r="AM18" s="308"/>
      <c r="AN18" s="322"/>
      <c r="AO18" s="318"/>
      <c r="AP18" s="308"/>
      <c r="AQ18" s="308"/>
      <c r="AR18" s="308"/>
      <c r="AS18" s="293"/>
      <c r="AT18" s="318"/>
      <c r="AU18" s="308"/>
      <c r="AV18" s="308"/>
      <c r="AW18" s="308"/>
      <c r="AX18" s="317"/>
      <c r="AY18" s="318"/>
      <c r="AZ18" s="308"/>
      <c r="BA18" s="308"/>
      <c r="BB18" s="321"/>
      <c r="BC18" s="293"/>
      <c r="BD18" s="318"/>
      <c r="BE18" s="308"/>
      <c r="BF18" s="308"/>
      <c r="BG18" s="308"/>
      <c r="BH18" s="317"/>
      <c r="BI18" s="318"/>
      <c r="BJ18" s="308"/>
      <c r="BK18" s="308"/>
      <c r="BL18" s="321"/>
      <c r="BM18" s="293"/>
      <c r="BN18" s="318"/>
      <c r="BO18" s="308"/>
      <c r="BP18" s="308"/>
      <c r="BQ18" s="308"/>
    </row>
    <row r="19" spans="1:81" ht="11.25" customHeight="1" x14ac:dyDescent="0.2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6">
        <v>1</v>
      </c>
      <c r="L19" s="36">
        <v>2</v>
      </c>
      <c r="M19" s="36">
        <v>3</v>
      </c>
      <c r="N19" s="36">
        <v>4</v>
      </c>
      <c r="O19" s="36">
        <v>5</v>
      </c>
      <c r="P19" s="36">
        <v>6</v>
      </c>
      <c r="Q19" s="36">
        <v>7</v>
      </c>
      <c r="R19" s="36">
        <v>8</v>
      </c>
      <c r="S19" s="37"/>
      <c r="T19" s="37"/>
      <c r="U19" s="38"/>
      <c r="V19" s="39"/>
      <c r="W19" s="40"/>
      <c r="X19" s="41"/>
      <c r="Y19" s="41"/>
      <c r="Z19" s="41"/>
      <c r="AA19" s="41"/>
      <c r="AB19" s="41"/>
      <c r="AC19" s="42"/>
      <c r="AD19" s="43">
        <v>17</v>
      </c>
      <c r="AE19" s="44"/>
      <c r="AF19" s="45"/>
      <c r="AG19" s="45"/>
      <c r="AH19" s="45"/>
      <c r="AI19" s="46">
        <v>22</v>
      </c>
      <c r="AJ19" s="44"/>
      <c r="AK19" s="45"/>
      <c r="AL19" s="45"/>
      <c r="AM19" s="45"/>
      <c r="AN19" s="47">
        <v>16</v>
      </c>
      <c r="AO19" s="48"/>
      <c r="AP19" s="49"/>
      <c r="AQ19" s="49"/>
      <c r="AR19" s="49"/>
      <c r="AS19" s="50">
        <v>23.5</v>
      </c>
      <c r="AT19" s="48"/>
      <c r="AU19" s="49"/>
      <c r="AV19" s="49"/>
      <c r="AW19" s="49"/>
      <c r="AX19" s="51">
        <v>16</v>
      </c>
      <c r="AY19" s="48"/>
      <c r="AZ19" s="49"/>
      <c r="BA19" s="49"/>
      <c r="BB19" s="52"/>
      <c r="BC19" s="50">
        <v>23.5</v>
      </c>
      <c r="BD19" s="48"/>
      <c r="BE19" s="49"/>
      <c r="BF19" s="49"/>
      <c r="BG19" s="49"/>
      <c r="BH19" s="53">
        <v>16.5</v>
      </c>
      <c r="BI19" s="54"/>
      <c r="BJ19" s="55"/>
      <c r="BK19" s="55"/>
      <c r="BL19" s="56"/>
      <c r="BM19" s="50">
        <v>23.5</v>
      </c>
      <c r="BN19" s="48"/>
      <c r="BO19" s="49"/>
      <c r="BP19" s="49"/>
      <c r="BQ19" s="49"/>
      <c r="BR19" s="57" t="s">
        <v>59</v>
      </c>
    </row>
    <row r="20" spans="1:81" s="14" customFormat="1" ht="15" customHeight="1" x14ac:dyDescent="0.2">
      <c r="A20" s="36">
        <v>1</v>
      </c>
      <c r="B20" s="323">
        <v>2</v>
      </c>
      <c r="C20" s="323"/>
      <c r="D20" s="323"/>
      <c r="E20" s="323"/>
      <c r="F20" s="323"/>
      <c r="G20" s="323"/>
      <c r="H20" s="323"/>
      <c r="I20" s="323"/>
      <c r="J20" s="323"/>
      <c r="K20" s="324">
        <v>3</v>
      </c>
      <c r="L20" s="324"/>
      <c r="M20" s="324"/>
      <c r="N20" s="324"/>
      <c r="O20" s="324"/>
      <c r="P20" s="324"/>
      <c r="Q20" s="324"/>
      <c r="R20" s="324"/>
      <c r="S20" s="59">
        <v>4</v>
      </c>
      <c r="T20" s="59">
        <v>5</v>
      </c>
      <c r="U20" s="60">
        <v>6</v>
      </c>
      <c r="V20" s="36">
        <v>7</v>
      </c>
      <c r="W20" s="36">
        <v>8</v>
      </c>
      <c r="X20" s="61">
        <v>9</v>
      </c>
      <c r="Y20" s="61">
        <v>10</v>
      </c>
      <c r="Z20" s="61">
        <v>11</v>
      </c>
      <c r="AA20" s="61">
        <v>12</v>
      </c>
      <c r="AB20" s="61">
        <v>13</v>
      </c>
      <c r="AC20" s="62">
        <v>12</v>
      </c>
      <c r="AD20" s="36">
        <v>14</v>
      </c>
      <c r="AE20" s="60"/>
      <c r="AF20" s="36"/>
      <c r="AG20" s="36"/>
      <c r="AH20" s="36"/>
      <c r="AI20" s="36">
        <v>15</v>
      </c>
      <c r="AJ20" s="60"/>
      <c r="AK20" s="36"/>
      <c r="AL20" s="36"/>
      <c r="AM20" s="36"/>
      <c r="AN20" s="63">
        <v>16</v>
      </c>
      <c r="AO20" s="60"/>
      <c r="AP20" s="36"/>
      <c r="AQ20" s="36"/>
      <c r="AR20" s="36"/>
      <c r="AS20" s="36">
        <v>17</v>
      </c>
      <c r="AT20" s="60"/>
      <c r="AU20" s="36"/>
      <c r="AV20" s="36"/>
      <c r="AW20" s="36"/>
      <c r="AX20" s="59">
        <v>18</v>
      </c>
      <c r="AY20" s="60"/>
      <c r="AZ20" s="36"/>
      <c r="BA20" s="36"/>
      <c r="BB20" s="61"/>
      <c r="BC20" s="36">
        <v>19</v>
      </c>
      <c r="BD20" s="60"/>
      <c r="BE20" s="36"/>
      <c r="BF20" s="36"/>
      <c r="BG20" s="36"/>
      <c r="BH20" s="59">
        <v>20</v>
      </c>
      <c r="BI20" s="60"/>
      <c r="BJ20" s="36"/>
      <c r="BK20" s="36"/>
      <c r="BL20" s="61"/>
      <c r="BM20" s="36">
        <v>21</v>
      </c>
      <c r="BN20" s="60"/>
      <c r="BO20" s="36"/>
      <c r="BP20" s="36"/>
      <c r="BQ20" s="36"/>
    </row>
    <row r="21" spans="1:81" s="73" customFormat="1" ht="10.5" customHeight="1" x14ac:dyDescent="0.2">
      <c r="A21" s="64" t="s">
        <v>60</v>
      </c>
      <c r="B21" s="325" t="s">
        <v>61</v>
      </c>
      <c r="C21" s="325"/>
      <c r="D21" s="325"/>
      <c r="E21" s="325"/>
      <c r="F21" s="325"/>
      <c r="G21" s="325"/>
      <c r="H21" s="325"/>
      <c r="I21" s="325"/>
      <c r="J21" s="325"/>
      <c r="K21" s="326"/>
      <c r="L21" s="326"/>
      <c r="M21" s="326"/>
      <c r="N21" s="326"/>
      <c r="O21" s="326"/>
      <c r="P21" s="326"/>
      <c r="Q21" s="326"/>
      <c r="R21" s="326"/>
      <c r="S21" s="65">
        <f>SUM(S24:S38)</f>
        <v>1476</v>
      </c>
      <c r="T21" s="66">
        <f>T22</f>
        <v>60</v>
      </c>
      <c r="U21" s="66">
        <f>U22</f>
        <v>12</v>
      </c>
      <c r="V21" s="67">
        <f t="shared" ref="V21:BQ21" si="0">SUM(V24:V38)</f>
        <v>0</v>
      </c>
      <c r="W21" s="68">
        <f t="shared" si="0"/>
        <v>1404</v>
      </c>
      <c r="X21" s="68">
        <f t="shared" si="0"/>
        <v>813</v>
      </c>
      <c r="Y21" s="68">
        <f t="shared" si="0"/>
        <v>40</v>
      </c>
      <c r="Z21" s="68">
        <f t="shared" si="0"/>
        <v>522</v>
      </c>
      <c r="AA21" s="68">
        <f t="shared" si="0"/>
        <v>0</v>
      </c>
      <c r="AB21" s="68">
        <f t="shared" si="0"/>
        <v>0</v>
      </c>
      <c r="AC21" s="69">
        <f t="shared" si="0"/>
        <v>0</v>
      </c>
      <c r="AD21" s="68">
        <f t="shared" si="0"/>
        <v>612</v>
      </c>
      <c r="AE21" s="70">
        <f t="shared" si="0"/>
        <v>0</v>
      </c>
      <c r="AF21" s="68">
        <f t="shared" si="0"/>
        <v>612</v>
      </c>
      <c r="AG21" s="68">
        <f t="shared" si="0"/>
        <v>0</v>
      </c>
      <c r="AH21" s="68">
        <f t="shared" si="0"/>
        <v>0</v>
      </c>
      <c r="AI21" s="68">
        <f t="shared" si="0"/>
        <v>792</v>
      </c>
      <c r="AJ21" s="70">
        <f t="shared" si="0"/>
        <v>12</v>
      </c>
      <c r="AK21" s="68">
        <f t="shared" si="0"/>
        <v>792</v>
      </c>
      <c r="AL21" s="68">
        <f t="shared" si="0"/>
        <v>0</v>
      </c>
      <c r="AM21" s="68">
        <f t="shared" si="0"/>
        <v>0</v>
      </c>
      <c r="AN21" s="68">
        <f t="shared" si="0"/>
        <v>0</v>
      </c>
      <c r="AO21" s="70">
        <f t="shared" si="0"/>
        <v>0</v>
      </c>
      <c r="AP21" s="68">
        <f t="shared" si="0"/>
        <v>0</v>
      </c>
      <c r="AQ21" s="68">
        <f t="shared" si="0"/>
        <v>0</v>
      </c>
      <c r="AR21" s="68">
        <f t="shared" si="0"/>
        <v>0</v>
      </c>
      <c r="AS21" s="68">
        <f t="shared" si="0"/>
        <v>0</v>
      </c>
      <c r="AT21" s="70">
        <f t="shared" si="0"/>
        <v>0</v>
      </c>
      <c r="AU21" s="68">
        <f t="shared" si="0"/>
        <v>0</v>
      </c>
      <c r="AV21" s="68">
        <f t="shared" si="0"/>
        <v>0</v>
      </c>
      <c r="AW21" s="68">
        <f t="shared" si="0"/>
        <v>0</v>
      </c>
      <c r="AX21" s="71">
        <f t="shared" si="0"/>
        <v>0</v>
      </c>
      <c r="AY21" s="70">
        <f t="shared" si="0"/>
        <v>0</v>
      </c>
      <c r="AZ21" s="68">
        <f t="shared" si="0"/>
        <v>0</v>
      </c>
      <c r="BA21" s="68">
        <f t="shared" si="0"/>
        <v>0</v>
      </c>
      <c r="BB21" s="72">
        <f t="shared" si="0"/>
        <v>0</v>
      </c>
      <c r="BC21" s="68">
        <f t="shared" si="0"/>
        <v>0</v>
      </c>
      <c r="BD21" s="70">
        <f t="shared" si="0"/>
        <v>0</v>
      </c>
      <c r="BE21" s="68">
        <f t="shared" si="0"/>
        <v>0</v>
      </c>
      <c r="BF21" s="68">
        <f t="shared" si="0"/>
        <v>0</v>
      </c>
      <c r="BG21" s="68">
        <f t="shared" si="0"/>
        <v>0</v>
      </c>
      <c r="BH21" s="71">
        <f t="shared" si="0"/>
        <v>0</v>
      </c>
      <c r="BI21" s="70">
        <f t="shared" si="0"/>
        <v>0</v>
      </c>
      <c r="BJ21" s="68">
        <f t="shared" si="0"/>
        <v>0</v>
      </c>
      <c r="BK21" s="68">
        <f t="shared" si="0"/>
        <v>0</v>
      </c>
      <c r="BL21" s="72">
        <f t="shared" si="0"/>
        <v>0</v>
      </c>
      <c r="BM21" s="68">
        <f t="shared" si="0"/>
        <v>0</v>
      </c>
      <c r="BN21" s="70">
        <f t="shared" si="0"/>
        <v>0</v>
      </c>
      <c r="BO21" s="68">
        <f t="shared" si="0"/>
        <v>0</v>
      </c>
      <c r="BP21" s="68">
        <f t="shared" si="0"/>
        <v>0</v>
      </c>
      <c r="BQ21" s="68">
        <f t="shared" si="0"/>
        <v>0</v>
      </c>
    </row>
    <row r="22" spans="1:81" s="73" customFormat="1" ht="10.5" customHeight="1" x14ac:dyDescent="0.2">
      <c r="A22" s="74"/>
      <c r="B22" s="327" t="s">
        <v>20</v>
      </c>
      <c r="C22" s="327"/>
      <c r="D22" s="327"/>
      <c r="E22" s="327"/>
      <c r="F22" s="327"/>
      <c r="G22" s="327"/>
      <c r="H22" s="327"/>
      <c r="I22" s="327"/>
      <c r="J22" s="327"/>
      <c r="K22" s="328"/>
      <c r="L22" s="328"/>
      <c r="M22" s="328"/>
      <c r="N22" s="328"/>
      <c r="O22" s="328"/>
      <c r="P22" s="328"/>
      <c r="Q22" s="328"/>
      <c r="R22" s="328"/>
      <c r="S22" s="76"/>
      <c r="T22" s="77">
        <f>SUM(T24:T38)</f>
        <v>60</v>
      </c>
      <c r="U22" s="77">
        <f>SUM(U24:U38)</f>
        <v>12</v>
      </c>
      <c r="V22" s="78"/>
      <c r="W22" s="76"/>
      <c r="X22" s="76"/>
      <c r="Y22" s="76"/>
      <c r="Z22" s="76"/>
      <c r="AA22" s="76"/>
      <c r="AB22" s="76"/>
      <c r="AC22" s="79"/>
      <c r="AD22" s="80"/>
      <c r="AE22" s="81"/>
      <c r="AF22" s="76"/>
      <c r="AG22" s="76"/>
      <c r="AH22" s="76"/>
      <c r="AI22" s="80"/>
      <c r="AJ22" s="81"/>
      <c r="AK22" s="76"/>
      <c r="AL22" s="76"/>
      <c r="AM22" s="76"/>
      <c r="AN22" s="80"/>
      <c r="AO22" s="81"/>
      <c r="AP22" s="76"/>
      <c r="AQ22" s="76"/>
      <c r="AR22" s="76"/>
      <c r="AS22" s="80"/>
      <c r="AT22" s="81"/>
      <c r="AU22" s="76"/>
      <c r="AV22" s="76"/>
      <c r="AW22" s="76"/>
      <c r="AX22" s="76"/>
      <c r="AY22" s="81"/>
      <c r="AZ22" s="76"/>
      <c r="BA22" s="76"/>
      <c r="BB22" s="82"/>
      <c r="BC22" s="80"/>
      <c r="BD22" s="81"/>
      <c r="BE22" s="76"/>
      <c r="BF22" s="76"/>
      <c r="BG22" s="76"/>
      <c r="BH22" s="76"/>
      <c r="BI22" s="81"/>
      <c r="BJ22" s="76"/>
      <c r="BK22" s="76"/>
      <c r="BL22" s="82"/>
      <c r="BM22" s="80"/>
      <c r="BN22" s="81"/>
      <c r="BO22" s="76"/>
      <c r="BP22" s="76"/>
      <c r="BQ22" s="76"/>
    </row>
    <row r="23" spans="1:81" s="73" customFormat="1" ht="10.5" customHeight="1" x14ac:dyDescent="0.2">
      <c r="A23" s="267"/>
      <c r="B23" s="329" t="s">
        <v>62</v>
      </c>
      <c r="C23" s="329"/>
      <c r="D23" s="329"/>
      <c r="E23" s="329"/>
      <c r="F23" s="329"/>
      <c r="G23" s="329"/>
      <c r="H23" s="329"/>
      <c r="I23" s="329"/>
      <c r="J23" s="329"/>
      <c r="K23" s="268"/>
      <c r="L23" s="268"/>
      <c r="M23" s="268"/>
      <c r="N23" s="268"/>
      <c r="O23" s="268"/>
      <c r="P23" s="268"/>
      <c r="Q23" s="268"/>
      <c r="R23" s="268"/>
      <c r="S23" s="85"/>
      <c r="T23" s="274"/>
      <c r="U23" s="86"/>
      <c r="V23" s="87"/>
      <c r="W23" s="84"/>
      <c r="X23" s="84"/>
      <c r="Y23" s="268"/>
      <c r="Z23" s="268"/>
      <c r="AA23" s="84"/>
      <c r="AB23" s="84"/>
      <c r="AC23" s="88"/>
      <c r="AD23" s="84"/>
      <c r="AE23" s="89"/>
      <c r="AF23" s="84"/>
      <c r="AG23" s="84"/>
      <c r="AH23" s="84"/>
      <c r="AI23" s="84"/>
      <c r="AJ23" s="89"/>
      <c r="AK23" s="84"/>
      <c r="AL23" s="84"/>
      <c r="AM23" s="84"/>
      <c r="AN23" s="84"/>
      <c r="AO23" s="89"/>
      <c r="AP23" s="84"/>
      <c r="AQ23" s="84"/>
      <c r="AR23" s="84"/>
      <c r="AS23" s="84"/>
      <c r="AT23" s="89"/>
      <c r="AU23" s="84"/>
      <c r="AV23" s="84"/>
      <c r="AW23" s="84"/>
      <c r="AX23" s="90"/>
      <c r="AY23" s="89"/>
      <c r="AZ23" s="84"/>
      <c r="BA23" s="84"/>
      <c r="BB23" s="91"/>
      <c r="BC23" s="84"/>
      <c r="BD23" s="89"/>
      <c r="BE23" s="84"/>
      <c r="BF23" s="84"/>
      <c r="BG23" s="84"/>
      <c r="BH23" s="90"/>
      <c r="BI23" s="89"/>
      <c r="BJ23" s="84"/>
      <c r="BK23" s="84"/>
      <c r="BL23" s="91"/>
      <c r="BM23" s="84"/>
      <c r="BN23" s="89"/>
      <c r="BO23" s="84"/>
      <c r="BP23" s="84"/>
      <c r="BQ23" s="8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269" t="s">
        <v>309</v>
      </c>
      <c r="B24" s="330" t="s">
        <v>63</v>
      </c>
      <c r="C24" s="330"/>
      <c r="D24" s="330"/>
      <c r="E24" s="330"/>
      <c r="F24" s="330"/>
      <c r="G24" s="330"/>
      <c r="H24" s="330"/>
      <c r="I24" s="330"/>
      <c r="J24" s="330"/>
      <c r="K24" s="270"/>
      <c r="L24" s="270" t="s">
        <v>64</v>
      </c>
      <c r="M24" s="270"/>
      <c r="N24" s="270"/>
      <c r="O24" s="270"/>
      <c r="P24" s="270"/>
      <c r="Q24" s="270"/>
      <c r="R24" s="270"/>
      <c r="S24" s="85">
        <f>T24+V24+W24+U24</f>
        <v>63</v>
      </c>
      <c r="T24" s="275">
        <v>21</v>
      </c>
      <c r="U24" s="86">
        <f t="shared" ref="U24:U31" si="1">AE24+AJ24+AO24+AT24+AY24+BD24+BI24+BN24</f>
        <v>3</v>
      </c>
      <c r="V24" s="93">
        <f t="shared" ref="V24:V31" si="2">AH24+AM24+AR24+AW24+BB24+BG24+BL24+BQ24</f>
        <v>0</v>
      </c>
      <c r="W24" s="24">
        <f>AF24+AK24+AP24+AU24+AZ24+BE24+BJ24+BO24</f>
        <v>39</v>
      </c>
      <c r="X24" s="94">
        <f>W24-Y24-AA24-Z24</f>
        <v>29</v>
      </c>
      <c r="Y24" s="270"/>
      <c r="Z24" s="270">
        <v>10</v>
      </c>
      <c r="AA24" s="94"/>
      <c r="AB24" s="94">
        <f>AG24+AL24+AQ24+AV24+BA24+BF24+BK24+BP24</f>
        <v>0</v>
      </c>
      <c r="AC24" s="95"/>
      <c r="AD24" s="96"/>
      <c r="AE24" s="97"/>
      <c r="AF24" s="270"/>
      <c r="AG24" s="24"/>
      <c r="AH24" s="24"/>
      <c r="AI24" s="96">
        <f>AK24</f>
        <v>39</v>
      </c>
      <c r="AJ24" s="278">
        <v>3</v>
      </c>
      <c r="AK24" s="270">
        <v>39</v>
      </c>
      <c r="AL24" s="24"/>
      <c r="AM24" s="24"/>
      <c r="AN24" s="96">
        <f>AP24+AQ24+AR24</f>
        <v>0</v>
      </c>
      <c r="AO24" s="97"/>
      <c r="AP24" s="24"/>
      <c r="AQ24" s="24"/>
      <c r="AR24" s="24"/>
      <c r="AS24" s="96">
        <f>AU24+AV24+AW24</f>
        <v>0</v>
      </c>
      <c r="AT24" s="98"/>
      <c r="AU24" s="34"/>
      <c r="AV24" s="34"/>
      <c r="AW24" s="34"/>
      <c r="AX24" s="99">
        <f>AZ24+BA24+BB24</f>
        <v>0</v>
      </c>
      <c r="AY24" s="98"/>
      <c r="AZ24" s="34"/>
      <c r="BA24" s="34"/>
      <c r="BB24" s="100"/>
      <c r="BC24" s="101">
        <f>BE24+BF24+BG24</f>
        <v>0</v>
      </c>
      <c r="BD24" s="98"/>
      <c r="BE24" s="24"/>
      <c r="BF24" s="24"/>
      <c r="BG24" s="24"/>
      <c r="BH24" s="102">
        <f>BJ24+BK24+BL24</f>
        <v>0</v>
      </c>
      <c r="BI24" s="97"/>
      <c r="BJ24" s="24"/>
      <c r="BK24" s="24"/>
      <c r="BL24" s="94"/>
      <c r="BM24" s="96">
        <f>BO24+BP24+BQ24</f>
        <v>0</v>
      </c>
      <c r="BN24" s="97"/>
      <c r="BO24" s="24"/>
      <c r="BP24" s="24"/>
      <c r="BQ24" s="24"/>
    </row>
    <row r="25" spans="1:81" ht="10.5" customHeight="1" x14ac:dyDescent="0.2">
      <c r="A25" s="269" t="s">
        <v>310</v>
      </c>
      <c r="B25" s="330" t="s">
        <v>67</v>
      </c>
      <c r="C25" s="330"/>
      <c r="D25" s="330"/>
      <c r="E25" s="330"/>
      <c r="F25" s="330"/>
      <c r="G25" s="330"/>
      <c r="H25" s="330"/>
      <c r="I25" s="330"/>
      <c r="J25" s="330"/>
      <c r="K25" s="270"/>
      <c r="L25" s="270" t="s">
        <v>66</v>
      </c>
      <c r="M25" s="270"/>
      <c r="N25" s="270"/>
      <c r="O25" s="270"/>
      <c r="P25" s="270"/>
      <c r="Q25" s="270"/>
      <c r="R25" s="270"/>
      <c r="S25" s="85">
        <f t="shared" ref="S25:S35" si="3">T25+V25+W25+U25</f>
        <v>117</v>
      </c>
      <c r="T25" s="275"/>
      <c r="U25" s="86">
        <f t="shared" si="1"/>
        <v>0</v>
      </c>
      <c r="V25" s="93">
        <f t="shared" si="2"/>
        <v>0</v>
      </c>
      <c r="W25" s="24">
        <f t="shared" ref="W25:W38" si="4">AF25+AK25+AP25+AU25+AZ25+BE25+BJ25+BO25</f>
        <v>117</v>
      </c>
      <c r="X25" s="94">
        <f t="shared" ref="X25:X31" si="5">W25-Y25-AA25-Z25</f>
        <v>87</v>
      </c>
      <c r="Y25" s="270"/>
      <c r="Z25" s="270">
        <v>30</v>
      </c>
      <c r="AA25" s="94"/>
      <c r="AB25" s="94"/>
      <c r="AC25" s="95"/>
      <c r="AD25" s="96">
        <f t="shared" ref="AD25:AD38" si="6">AF25</f>
        <v>51</v>
      </c>
      <c r="AE25" s="97"/>
      <c r="AF25" s="270">
        <v>51</v>
      </c>
      <c r="AG25" s="24"/>
      <c r="AH25" s="24"/>
      <c r="AI25" s="96">
        <f t="shared" ref="AI25:AI38" si="7">AK25</f>
        <v>66</v>
      </c>
      <c r="AJ25" s="278"/>
      <c r="AK25" s="270">
        <v>66</v>
      </c>
      <c r="AL25" s="24"/>
      <c r="AM25" s="24"/>
      <c r="AN25" s="96"/>
      <c r="AO25" s="97"/>
      <c r="AP25" s="24"/>
      <c r="AQ25" s="24"/>
      <c r="AR25" s="24"/>
      <c r="AS25" s="96"/>
      <c r="AT25" s="98"/>
      <c r="AU25" s="34"/>
      <c r="AV25" s="34"/>
      <c r="AW25" s="34"/>
      <c r="AX25" s="99"/>
      <c r="AY25" s="98"/>
      <c r="AZ25" s="34"/>
      <c r="BA25" s="34"/>
      <c r="BB25" s="100"/>
      <c r="BC25" s="101"/>
      <c r="BD25" s="98"/>
      <c r="BE25" s="24"/>
      <c r="BF25" s="24"/>
      <c r="BG25" s="24"/>
      <c r="BH25" s="102"/>
      <c r="BI25" s="97"/>
      <c r="BJ25" s="24"/>
      <c r="BK25" s="24"/>
      <c r="BL25" s="94"/>
      <c r="BM25" s="96"/>
      <c r="BN25" s="97"/>
      <c r="BO25" s="24"/>
      <c r="BP25" s="24"/>
      <c r="BQ25" s="24"/>
    </row>
    <row r="26" spans="1:81" ht="10.5" customHeight="1" x14ac:dyDescent="0.2">
      <c r="A26" s="269" t="s">
        <v>311</v>
      </c>
      <c r="B26" s="330" t="s">
        <v>68</v>
      </c>
      <c r="C26" s="330"/>
      <c r="D26" s="330"/>
      <c r="E26" s="330"/>
      <c r="F26" s="330"/>
      <c r="G26" s="330"/>
      <c r="H26" s="330"/>
      <c r="I26" s="330"/>
      <c r="J26" s="330"/>
      <c r="K26" s="270"/>
      <c r="L26" s="270" t="s">
        <v>66</v>
      </c>
      <c r="M26" s="270"/>
      <c r="N26" s="270"/>
      <c r="O26" s="270"/>
      <c r="P26" s="270"/>
      <c r="Q26" s="270"/>
      <c r="R26" s="270"/>
      <c r="S26" s="85">
        <f t="shared" si="3"/>
        <v>117</v>
      </c>
      <c r="T26" s="275"/>
      <c r="U26" s="86">
        <f t="shared" si="1"/>
        <v>0</v>
      </c>
      <c r="V26" s="93">
        <f t="shared" si="2"/>
        <v>0</v>
      </c>
      <c r="W26" s="24">
        <f t="shared" si="4"/>
        <v>117</v>
      </c>
      <c r="X26" s="94">
        <f t="shared" si="5"/>
        <v>9</v>
      </c>
      <c r="Y26" s="270"/>
      <c r="Z26" s="270">
        <v>108</v>
      </c>
      <c r="AA26" s="94"/>
      <c r="AB26" s="94">
        <f t="shared" ref="AB26:AB31" si="8">AG26+AL26+AQ26+AV26+BA26+BF26+BK26+BP26</f>
        <v>0</v>
      </c>
      <c r="AC26" s="95"/>
      <c r="AD26" s="96">
        <f t="shared" si="6"/>
        <v>52</v>
      </c>
      <c r="AE26" s="97"/>
      <c r="AF26" s="270">
        <v>52</v>
      </c>
      <c r="AG26" s="24"/>
      <c r="AH26" s="24"/>
      <c r="AI26" s="96">
        <f t="shared" si="7"/>
        <v>65</v>
      </c>
      <c r="AJ26" s="278"/>
      <c r="AK26" s="270">
        <v>65</v>
      </c>
      <c r="AL26" s="24"/>
      <c r="AM26" s="24"/>
      <c r="AN26" s="96">
        <f t="shared" ref="AN26:AN31" si="9">AP26+AQ26+AR26</f>
        <v>0</v>
      </c>
      <c r="AO26" s="97"/>
      <c r="AP26" s="24"/>
      <c r="AQ26" s="24"/>
      <c r="AR26" s="24"/>
      <c r="AS26" s="96">
        <f t="shared" ref="AS26:AS31" si="10">AU26+AV26+AW26</f>
        <v>0</v>
      </c>
      <c r="AT26" s="98"/>
      <c r="AU26" s="34"/>
      <c r="AV26" s="34"/>
      <c r="AW26" s="34"/>
      <c r="AX26" s="99">
        <f t="shared" ref="AX26:AX31" si="11">AZ26+BA26+BB26</f>
        <v>0</v>
      </c>
      <c r="AY26" s="98"/>
      <c r="AZ26" s="34"/>
      <c r="BA26" s="34"/>
      <c r="BB26" s="100"/>
      <c r="BC26" s="101">
        <f t="shared" ref="BC26:BC31" si="12">BE26+BF26+BG26</f>
        <v>0</v>
      </c>
      <c r="BD26" s="98"/>
      <c r="BE26" s="24"/>
      <c r="BF26" s="24"/>
      <c r="BG26" s="24"/>
      <c r="BH26" s="102">
        <f t="shared" ref="BH26:BH31" si="13">BJ26+BK26+BL26</f>
        <v>0</v>
      </c>
      <c r="BI26" s="97"/>
      <c r="BJ26" s="24"/>
      <c r="BK26" s="24"/>
      <c r="BL26" s="94"/>
      <c r="BM26" s="96">
        <f t="shared" ref="BM26:BM31" si="14">BO26+BP26+BQ26</f>
        <v>0</v>
      </c>
      <c r="BN26" s="97"/>
      <c r="BO26" s="24"/>
      <c r="BP26" s="24"/>
      <c r="BQ26" s="24"/>
    </row>
    <row r="27" spans="1:81" ht="10.5" customHeight="1" x14ac:dyDescent="0.2">
      <c r="A27" s="269" t="s">
        <v>312</v>
      </c>
      <c r="B27" s="330" t="s">
        <v>70</v>
      </c>
      <c r="C27" s="330"/>
      <c r="D27" s="330"/>
      <c r="E27" s="330"/>
      <c r="F27" s="330"/>
      <c r="G27" s="330"/>
      <c r="H27" s="330"/>
      <c r="I27" s="330"/>
      <c r="J27" s="330"/>
      <c r="K27" s="270"/>
      <c r="L27" s="270" t="s">
        <v>66</v>
      </c>
      <c r="M27" s="270"/>
      <c r="N27" s="270"/>
      <c r="O27" s="270"/>
      <c r="P27" s="270"/>
      <c r="Q27" s="270"/>
      <c r="R27" s="270"/>
      <c r="S27" s="85">
        <f t="shared" si="3"/>
        <v>117</v>
      </c>
      <c r="T27" s="275"/>
      <c r="U27" s="86">
        <f t="shared" si="1"/>
        <v>0</v>
      </c>
      <c r="V27" s="93">
        <f t="shared" si="2"/>
        <v>0</v>
      </c>
      <c r="W27" s="24">
        <f t="shared" si="4"/>
        <v>117</v>
      </c>
      <c r="X27" s="94">
        <f t="shared" si="5"/>
        <v>105</v>
      </c>
      <c r="Y27" s="270"/>
      <c r="Z27" s="270">
        <v>12</v>
      </c>
      <c r="AA27" s="94"/>
      <c r="AB27" s="94">
        <f t="shared" si="8"/>
        <v>0</v>
      </c>
      <c r="AC27" s="95"/>
      <c r="AD27" s="96">
        <f t="shared" si="6"/>
        <v>34</v>
      </c>
      <c r="AE27" s="97"/>
      <c r="AF27" s="270">
        <v>34</v>
      </c>
      <c r="AG27" s="24"/>
      <c r="AH27" s="24"/>
      <c r="AI27" s="96">
        <f t="shared" si="7"/>
        <v>83</v>
      </c>
      <c r="AJ27" s="278"/>
      <c r="AK27" s="270">
        <v>83</v>
      </c>
      <c r="AL27" s="24"/>
      <c r="AM27" s="24"/>
      <c r="AN27" s="96">
        <f t="shared" si="9"/>
        <v>0</v>
      </c>
      <c r="AO27" s="97"/>
      <c r="AP27" s="24"/>
      <c r="AQ27" s="24"/>
      <c r="AR27" s="24"/>
      <c r="AS27" s="96">
        <f t="shared" si="10"/>
        <v>0</v>
      </c>
      <c r="AT27" s="98"/>
      <c r="AU27" s="34"/>
      <c r="AV27" s="34"/>
      <c r="AW27" s="34"/>
      <c r="AX27" s="99">
        <f t="shared" si="11"/>
        <v>0</v>
      </c>
      <c r="AY27" s="98"/>
      <c r="AZ27" s="34"/>
      <c r="BA27" s="34"/>
      <c r="BB27" s="100"/>
      <c r="BC27" s="101">
        <f t="shared" si="12"/>
        <v>0</v>
      </c>
      <c r="BD27" s="98"/>
      <c r="BE27" s="24"/>
      <c r="BF27" s="24"/>
      <c r="BG27" s="24"/>
      <c r="BH27" s="102">
        <f t="shared" si="13"/>
        <v>0</v>
      </c>
      <c r="BI27" s="97"/>
      <c r="BJ27" s="24"/>
      <c r="BK27" s="24"/>
      <c r="BL27" s="94"/>
      <c r="BM27" s="96">
        <f t="shared" si="14"/>
        <v>0</v>
      </c>
      <c r="BN27" s="97"/>
      <c r="BO27" s="24"/>
      <c r="BP27" s="24"/>
      <c r="BQ27" s="24"/>
    </row>
    <row r="28" spans="1:81" ht="10.5" customHeight="1" x14ac:dyDescent="0.2">
      <c r="A28" s="269" t="s">
        <v>313</v>
      </c>
      <c r="B28" s="330" t="s">
        <v>69</v>
      </c>
      <c r="C28" s="330"/>
      <c r="D28" s="330"/>
      <c r="E28" s="330"/>
      <c r="F28" s="330"/>
      <c r="G28" s="330"/>
      <c r="H28" s="330"/>
      <c r="I28" s="330"/>
      <c r="J28" s="330"/>
      <c r="K28" s="270" t="s">
        <v>66</v>
      </c>
      <c r="L28" s="270" t="s">
        <v>64</v>
      </c>
      <c r="M28" s="270"/>
      <c r="N28" s="270"/>
      <c r="O28" s="270"/>
      <c r="P28" s="270"/>
      <c r="Q28" s="270"/>
      <c r="R28" s="270"/>
      <c r="S28" s="85">
        <f t="shared" si="3"/>
        <v>258</v>
      </c>
      <c r="T28" s="275">
        <v>21</v>
      </c>
      <c r="U28" s="86">
        <f t="shared" si="1"/>
        <v>3</v>
      </c>
      <c r="V28" s="93">
        <f t="shared" si="2"/>
        <v>0</v>
      </c>
      <c r="W28" s="24">
        <f t="shared" si="4"/>
        <v>234</v>
      </c>
      <c r="X28" s="94">
        <f t="shared" si="5"/>
        <v>92</v>
      </c>
      <c r="Y28" s="270"/>
      <c r="Z28" s="270">
        <v>142</v>
      </c>
      <c r="AA28" s="94"/>
      <c r="AB28" s="94">
        <f t="shared" si="8"/>
        <v>0</v>
      </c>
      <c r="AC28" s="95"/>
      <c r="AD28" s="96">
        <f t="shared" si="6"/>
        <v>96</v>
      </c>
      <c r="AE28" s="97"/>
      <c r="AF28" s="270">
        <v>96</v>
      </c>
      <c r="AG28" s="24"/>
      <c r="AH28" s="24"/>
      <c r="AI28" s="96">
        <f t="shared" si="7"/>
        <v>138</v>
      </c>
      <c r="AJ28" s="278">
        <v>3</v>
      </c>
      <c r="AK28" s="270">
        <v>138</v>
      </c>
      <c r="AL28" s="24"/>
      <c r="AM28" s="24"/>
      <c r="AN28" s="96">
        <f t="shared" si="9"/>
        <v>0</v>
      </c>
      <c r="AO28" s="97"/>
      <c r="AP28" s="24"/>
      <c r="AQ28" s="24"/>
      <c r="AR28" s="24"/>
      <c r="AS28" s="96">
        <f t="shared" si="10"/>
        <v>0</v>
      </c>
      <c r="AT28" s="98"/>
      <c r="AU28" s="34"/>
      <c r="AV28" s="34"/>
      <c r="AW28" s="34"/>
      <c r="AX28" s="99">
        <f t="shared" si="11"/>
        <v>0</v>
      </c>
      <c r="AY28" s="98"/>
      <c r="AZ28" s="34"/>
      <c r="BA28" s="34"/>
      <c r="BB28" s="100"/>
      <c r="BC28" s="101">
        <f t="shared" si="12"/>
        <v>0</v>
      </c>
      <c r="BD28" s="98"/>
      <c r="BE28" s="24"/>
      <c r="BF28" s="24"/>
      <c r="BG28" s="24"/>
      <c r="BH28" s="102">
        <f t="shared" si="13"/>
        <v>0</v>
      </c>
      <c r="BI28" s="97"/>
      <c r="BJ28" s="24"/>
      <c r="BK28" s="24"/>
      <c r="BL28" s="94"/>
      <c r="BM28" s="96">
        <f t="shared" si="14"/>
        <v>0</v>
      </c>
      <c r="BN28" s="97"/>
      <c r="BO28" s="24"/>
      <c r="BP28" s="24"/>
      <c r="BQ28" s="24"/>
    </row>
    <row r="29" spans="1:81" ht="10.5" customHeight="1" x14ac:dyDescent="0.2">
      <c r="A29" s="269" t="s">
        <v>314</v>
      </c>
      <c r="B29" s="330" t="s">
        <v>74</v>
      </c>
      <c r="C29" s="330"/>
      <c r="D29" s="330"/>
      <c r="E29" s="330"/>
      <c r="F29" s="330"/>
      <c r="G29" s="330"/>
      <c r="H29" s="330"/>
      <c r="I29" s="330"/>
      <c r="J29" s="330"/>
      <c r="K29" s="270" t="s">
        <v>66</v>
      </c>
      <c r="L29" s="270"/>
      <c r="M29" s="270"/>
      <c r="N29" s="270"/>
      <c r="O29" s="270"/>
      <c r="P29" s="270"/>
      <c r="Q29" s="270"/>
      <c r="R29" s="270"/>
      <c r="S29" s="85">
        <f t="shared" si="3"/>
        <v>39</v>
      </c>
      <c r="T29" s="275"/>
      <c r="U29" s="86">
        <f t="shared" si="1"/>
        <v>0</v>
      </c>
      <c r="V29" s="93">
        <f t="shared" si="2"/>
        <v>0</v>
      </c>
      <c r="W29" s="24">
        <f t="shared" si="4"/>
        <v>39</v>
      </c>
      <c r="X29" s="94">
        <f t="shared" si="5"/>
        <v>33</v>
      </c>
      <c r="Y29" s="270"/>
      <c r="Z29" s="270">
        <v>6</v>
      </c>
      <c r="AA29" s="94"/>
      <c r="AB29" s="94">
        <f t="shared" si="8"/>
        <v>0</v>
      </c>
      <c r="AC29" s="95"/>
      <c r="AD29" s="96">
        <f t="shared" si="6"/>
        <v>39</v>
      </c>
      <c r="AE29" s="97"/>
      <c r="AF29" s="270">
        <v>39</v>
      </c>
      <c r="AG29" s="24"/>
      <c r="AH29" s="24"/>
      <c r="AI29" s="96"/>
      <c r="AJ29" s="278"/>
      <c r="AK29" s="270"/>
      <c r="AL29" s="24"/>
      <c r="AM29" s="24"/>
      <c r="AN29" s="96">
        <f t="shared" si="9"/>
        <v>0</v>
      </c>
      <c r="AO29" s="97"/>
      <c r="AP29" s="24"/>
      <c r="AQ29" s="24"/>
      <c r="AR29" s="24"/>
      <c r="AS29" s="96">
        <f t="shared" si="10"/>
        <v>0</v>
      </c>
      <c r="AT29" s="98"/>
      <c r="AU29" s="34"/>
      <c r="AV29" s="34"/>
      <c r="AW29" s="34"/>
      <c r="AX29" s="99">
        <f t="shared" si="11"/>
        <v>0</v>
      </c>
      <c r="AY29" s="98"/>
      <c r="AZ29" s="34"/>
      <c r="BA29" s="34"/>
      <c r="BB29" s="100"/>
      <c r="BC29" s="101">
        <f t="shared" si="12"/>
        <v>0</v>
      </c>
      <c r="BD29" s="98"/>
      <c r="BE29" s="24"/>
      <c r="BF29" s="24"/>
      <c r="BG29" s="24"/>
      <c r="BH29" s="102">
        <f t="shared" si="13"/>
        <v>0</v>
      </c>
      <c r="BI29" s="97"/>
      <c r="BJ29" s="24"/>
      <c r="BK29" s="24"/>
      <c r="BL29" s="94"/>
      <c r="BM29" s="96">
        <f t="shared" si="14"/>
        <v>0</v>
      </c>
      <c r="BN29" s="97"/>
      <c r="BO29" s="24"/>
      <c r="BP29" s="24"/>
      <c r="BQ29" s="24"/>
    </row>
    <row r="30" spans="1:81" ht="10.5" customHeight="1" x14ac:dyDescent="0.2">
      <c r="A30" s="269" t="s">
        <v>315</v>
      </c>
      <c r="B30" s="330" t="s">
        <v>71</v>
      </c>
      <c r="C30" s="330"/>
      <c r="D30" s="330"/>
      <c r="E30" s="330"/>
      <c r="F30" s="330"/>
      <c r="G30" s="330"/>
      <c r="H30" s="330"/>
      <c r="I30" s="330"/>
      <c r="J30" s="330"/>
      <c r="K30" s="270" t="s">
        <v>72</v>
      </c>
      <c r="L30" s="270" t="s">
        <v>66</v>
      </c>
      <c r="M30" s="270"/>
      <c r="N30" s="270"/>
      <c r="O30" s="270"/>
      <c r="P30" s="270"/>
      <c r="Q30" s="270"/>
      <c r="R30" s="270"/>
      <c r="S30" s="85">
        <f t="shared" si="3"/>
        <v>117</v>
      </c>
      <c r="T30" s="275"/>
      <c r="U30" s="86">
        <f t="shared" si="1"/>
        <v>0</v>
      </c>
      <c r="V30" s="93">
        <f t="shared" si="2"/>
        <v>0</v>
      </c>
      <c r="W30" s="24">
        <f t="shared" si="4"/>
        <v>117</v>
      </c>
      <c r="X30" s="94">
        <f t="shared" si="5"/>
        <v>9</v>
      </c>
      <c r="Y30" s="270"/>
      <c r="Z30" s="270">
        <v>108</v>
      </c>
      <c r="AA30" s="94"/>
      <c r="AB30" s="94">
        <f t="shared" si="8"/>
        <v>0</v>
      </c>
      <c r="AC30" s="95"/>
      <c r="AD30" s="96">
        <f t="shared" si="6"/>
        <v>51</v>
      </c>
      <c r="AE30" s="97"/>
      <c r="AF30" s="270">
        <v>51</v>
      </c>
      <c r="AG30" s="24"/>
      <c r="AH30" s="24"/>
      <c r="AI30" s="96">
        <f t="shared" si="7"/>
        <v>66</v>
      </c>
      <c r="AJ30" s="278"/>
      <c r="AK30" s="270">
        <v>66</v>
      </c>
      <c r="AL30" s="24"/>
      <c r="AM30" s="24"/>
      <c r="AN30" s="96">
        <f t="shared" si="9"/>
        <v>0</v>
      </c>
      <c r="AO30" s="97"/>
      <c r="AP30" s="24"/>
      <c r="AQ30" s="24"/>
      <c r="AR30" s="24"/>
      <c r="AS30" s="96">
        <f t="shared" si="10"/>
        <v>0</v>
      </c>
      <c r="AT30" s="98"/>
      <c r="AU30" s="34"/>
      <c r="AV30" s="34"/>
      <c r="AW30" s="34"/>
      <c r="AX30" s="99">
        <f t="shared" si="11"/>
        <v>0</v>
      </c>
      <c r="AY30" s="98"/>
      <c r="AZ30" s="34"/>
      <c r="BA30" s="34"/>
      <c r="BB30" s="100"/>
      <c r="BC30" s="101">
        <f t="shared" si="12"/>
        <v>0</v>
      </c>
      <c r="BD30" s="98"/>
      <c r="BE30" s="24"/>
      <c r="BF30" s="24"/>
      <c r="BG30" s="24"/>
      <c r="BH30" s="102">
        <f t="shared" si="13"/>
        <v>0</v>
      </c>
      <c r="BI30" s="97"/>
      <c r="BJ30" s="24"/>
      <c r="BK30" s="24"/>
      <c r="BL30" s="94"/>
      <c r="BM30" s="96">
        <f t="shared" si="14"/>
        <v>0</v>
      </c>
      <c r="BN30" s="97"/>
      <c r="BO30" s="24"/>
      <c r="BP30" s="24"/>
      <c r="BQ30" s="24"/>
    </row>
    <row r="31" spans="1:81" ht="10.5" customHeight="1" x14ac:dyDescent="0.2">
      <c r="A31" s="269" t="s">
        <v>316</v>
      </c>
      <c r="B31" s="330" t="s">
        <v>73</v>
      </c>
      <c r="C31" s="330"/>
      <c r="D31" s="330"/>
      <c r="E31" s="330"/>
      <c r="F31" s="330"/>
      <c r="G31" s="330"/>
      <c r="H31" s="330"/>
      <c r="I31" s="330"/>
      <c r="J31" s="330"/>
      <c r="K31" s="270" t="s">
        <v>66</v>
      </c>
      <c r="L31" s="270"/>
      <c r="M31" s="270"/>
      <c r="N31" s="270"/>
      <c r="O31" s="270"/>
      <c r="P31" s="270"/>
      <c r="Q31" s="270"/>
      <c r="R31" s="270"/>
      <c r="S31" s="85">
        <f t="shared" si="3"/>
        <v>39</v>
      </c>
      <c r="T31" s="275"/>
      <c r="U31" s="86">
        <f t="shared" si="1"/>
        <v>0</v>
      </c>
      <c r="V31" s="93">
        <f t="shared" si="2"/>
        <v>0</v>
      </c>
      <c r="W31" s="24">
        <f t="shared" si="4"/>
        <v>39</v>
      </c>
      <c r="X31" s="94">
        <f t="shared" si="5"/>
        <v>29</v>
      </c>
      <c r="Y31" s="270"/>
      <c r="Z31" s="270">
        <v>10</v>
      </c>
      <c r="AA31" s="94"/>
      <c r="AB31" s="94">
        <f t="shared" si="8"/>
        <v>0</v>
      </c>
      <c r="AC31" s="95"/>
      <c r="AD31" s="96">
        <f t="shared" si="6"/>
        <v>39</v>
      </c>
      <c r="AE31" s="97"/>
      <c r="AF31" s="270">
        <v>39</v>
      </c>
      <c r="AG31" s="24"/>
      <c r="AH31" s="24"/>
      <c r="AI31" s="96"/>
      <c r="AJ31" s="278"/>
      <c r="AK31" s="270"/>
      <c r="AL31" s="24"/>
      <c r="AM31" s="24"/>
      <c r="AN31" s="96">
        <f t="shared" si="9"/>
        <v>0</v>
      </c>
      <c r="AO31" s="97"/>
      <c r="AP31" s="24"/>
      <c r="AQ31" s="24"/>
      <c r="AR31" s="24"/>
      <c r="AS31" s="96">
        <f t="shared" si="10"/>
        <v>0</v>
      </c>
      <c r="AT31" s="98"/>
      <c r="AU31" s="34"/>
      <c r="AV31" s="34"/>
      <c r="AW31" s="34"/>
      <c r="AX31" s="99">
        <f t="shared" si="11"/>
        <v>0</v>
      </c>
      <c r="AY31" s="98"/>
      <c r="AZ31" s="34"/>
      <c r="BA31" s="34"/>
      <c r="BB31" s="100"/>
      <c r="BC31" s="101">
        <f t="shared" si="12"/>
        <v>0</v>
      </c>
      <c r="BD31" s="98"/>
      <c r="BE31" s="24"/>
      <c r="BF31" s="24"/>
      <c r="BG31" s="24"/>
      <c r="BH31" s="102">
        <f t="shared" si="13"/>
        <v>0</v>
      </c>
      <c r="BI31" s="97"/>
      <c r="BJ31" s="24"/>
      <c r="BK31" s="24"/>
      <c r="BL31" s="94"/>
      <c r="BM31" s="96">
        <f t="shared" si="14"/>
        <v>0</v>
      </c>
      <c r="BN31" s="97"/>
      <c r="BO31" s="24"/>
      <c r="BP31" s="24"/>
      <c r="BQ31" s="24"/>
    </row>
    <row r="32" spans="1:81" ht="10.5" customHeight="1" x14ac:dyDescent="0.2">
      <c r="A32" s="269"/>
      <c r="B32" s="331" t="s">
        <v>317</v>
      </c>
      <c r="C32" s="331"/>
      <c r="D32" s="331"/>
      <c r="E32" s="331"/>
      <c r="F32" s="331"/>
      <c r="G32" s="331"/>
      <c r="H32" s="331"/>
      <c r="I32" s="331"/>
      <c r="J32" s="331"/>
      <c r="K32" s="271"/>
      <c r="L32" s="271"/>
      <c r="M32" s="271"/>
      <c r="N32" s="271"/>
      <c r="O32" s="271"/>
      <c r="P32" s="271"/>
      <c r="Q32" s="271"/>
      <c r="R32" s="271"/>
      <c r="S32" s="85"/>
      <c r="T32" s="275"/>
      <c r="U32" s="86"/>
      <c r="V32" s="93"/>
      <c r="W32" s="24"/>
      <c r="X32" s="94"/>
      <c r="Y32" s="271"/>
      <c r="Z32" s="271"/>
      <c r="AA32" s="94"/>
      <c r="AB32" s="94"/>
      <c r="AC32" s="95"/>
      <c r="AD32" s="96"/>
      <c r="AE32" s="97"/>
      <c r="AF32" s="270"/>
      <c r="AG32" s="24"/>
      <c r="AH32" s="24"/>
      <c r="AI32" s="96"/>
      <c r="AJ32" s="278"/>
      <c r="AK32" s="270"/>
      <c r="AL32" s="24"/>
      <c r="AM32" s="24"/>
      <c r="AN32" s="96"/>
      <c r="AO32" s="98"/>
      <c r="AP32" s="34"/>
      <c r="AQ32" s="24"/>
      <c r="AR32" s="24"/>
      <c r="AS32" s="96"/>
      <c r="AT32" s="98"/>
      <c r="AU32" s="34"/>
      <c r="AV32" s="34"/>
      <c r="AW32" s="34"/>
      <c r="AX32" s="99"/>
      <c r="AY32" s="98"/>
      <c r="AZ32" s="34"/>
      <c r="BA32" s="34"/>
      <c r="BB32" s="100"/>
      <c r="BC32" s="101"/>
      <c r="BD32" s="98"/>
      <c r="BE32" s="24"/>
      <c r="BF32" s="24"/>
      <c r="BG32" s="24"/>
      <c r="BH32" s="102"/>
      <c r="BI32" s="97"/>
      <c r="BJ32" s="24"/>
      <c r="BK32" s="24"/>
      <c r="BL32" s="94"/>
      <c r="BM32" s="96"/>
      <c r="BN32" s="97"/>
      <c r="BO32" s="24"/>
      <c r="BP32" s="24"/>
      <c r="BQ32" s="24"/>
    </row>
    <row r="33" spans="1:81" ht="20.25" customHeight="1" x14ac:dyDescent="0.2">
      <c r="A33" s="269" t="s">
        <v>318</v>
      </c>
      <c r="B33" s="330" t="s">
        <v>65</v>
      </c>
      <c r="C33" s="330"/>
      <c r="D33" s="330"/>
      <c r="E33" s="330"/>
      <c r="F33" s="330"/>
      <c r="G33" s="330"/>
      <c r="H33" s="330"/>
      <c r="I33" s="330"/>
      <c r="J33" s="330"/>
      <c r="K33" s="270" t="s">
        <v>66</v>
      </c>
      <c r="L33" s="272"/>
      <c r="M33" s="270"/>
      <c r="N33" s="270"/>
      <c r="O33" s="270"/>
      <c r="P33" s="270"/>
      <c r="Q33" s="270"/>
      <c r="R33" s="270"/>
      <c r="S33" s="85">
        <f t="shared" si="3"/>
        <v>39</v>
      </c>
      <c r="T33" s="275"/>
      <c r="U33" s="86">
        <f t="shared" ref="U33" si="15">AE33+AJ33+AO33+AT33+AY33+BD33+BI33+BN33</f>
        <v>0</v>
      </c>
      <c r="V33" s="93">
        <f t="shared" ref="V33" si="16">AH33+AM33+AR33+AW33+BB33+BG33+BL33+BQ33</f>
        <v>0</v>
      </c>
      <c r="W33" s="24">
        <f t="shared" si="4"/>
        <v>39</v>
      </c>
      <c r="X33" s="94"/>
      <c r="Y33" s="270"/>
      <c r="Z33" s="270">
        <v>10</v>
      </c>
      <c r="AA33" s="103"/>
      <c r="AB33" s="94"/>
      <c r="AC33" s="95"/>
      <c r="AD33" s="96">
        <f t="shared" si="6"/>
        <v>39</v>
      </c>
      <c r="AE33" s="97"/>
      <c r="AF33" s="270">
        <v>39</v>
      </c>
      <c r="AG33" s="24"/>
      <c r="AH33" s="24"/>
      <c r="AI33" s="96"/>
      <c r="AJ33" s="278"/>
      <c r="AK33" s="270"/>
      <c r="AL33" s="24"/>
      <c r="AM33" s="24"/>
      <c r="AN33" s="96"/>
      <c r="AO33" s="98"/>
      <c r="AP33" s="34"/>
      <c r="AQ33" s="24"/>
      <c r="AR33" s="24"/>
      <c r="AS33" s="96"/>
      <c r="AT33" s="98"/>
      <c r="AU33" s="34"/>
      <c r="AV33" s="34"/>
      <c r="AW33" s="34"/>
      <c r="AX33" s="99"/>
      <c r="AY33" s="98"/>
      <c r="AZ33" s="34"/>
      <c r="BA33" s="34"/>
      <c r="BB33" s="100"/>
      <c r="BC33" s="101"/>
      <c r="BD33" s="98"/>
      <c r="BE33" s="24"/>
      <c r="BF33" s="24"/>
      <c r="BG33" s="24"/>
      <c r="BH33" s="102"/>
      <c r="BI33" s="97"/>
      <c r="BJ33" s="24"/>
      <c r="BK33" s="24"/>
      <c r="BL33" s="94"/>
      <c r="BM33" s="96"/>
      <c r="BN33" s="97"/>
      <c r="BO33" s="24"/>
      <c r="BP33" s="24"/>
      <c r="BQ33" s="24"/>
    </row>
    <row r="34" spans="1:81" ht="10.5" customHeight="1" x14ac:dyDescent="0.2">
      <c r="A34" s="269" t="s">
        <v>319</v>
      </c>
      <c r="B34" s="330" t="s">
        <v>75</v>
      </c>
      <c r="C34" s="330"/>
      <c r="D34" s="330"/>
      <c r="E34" s="330"/>
      <c r="F34" s="330"/>
      <c r="G34" s="330"/>
      <c r="H34" s="330"/>
      <c r="I34" s="330"/>
      <c r="J34" s="330"/>
      <c r="K34" s="270"/>
      <c r="L34" s="270" t="s">
        <v>66</v>
      </c>
      <c r="M34" s="270"/>
      <c r="N34" s="270"/>
      <c r="O34" s="270"/>
      <c r="P34" s="270"/>
      <c r="Q34" s="270"/>
      <c r="R34" s="270"/>
      <c r="S34" s="85">
        <f t="shared" si="3"/>
        <v>156</v>
      </c>
      <c r="T34" s="275"/>
      <c r="U34" s="86">
        <f>AE34+AJ34+AO34+AT34+AY34+BD34+BI34+BN34</f>
        <v>0</v>
      </c>
      <c r="V34" s="93">
        <f>AH34+AM34+AR34+AW34+BB34+BG34+BL34+BQ34</f>
        <v>0</v>
      </c>
      <c r="W34" s="24">
        <f t="shared" si="4"/>
        <v>156</v>
      </c>
      <c r="X34" s="94">
        <f>W34-Y34-AA34-Z34</f>
        <v>100</v>
      </c>
      <c r="Y34" s="270"/>
      <c r="Z34" s="270">
        <v>56</v>
      </c>
      <c r="AA34" s="94"/>
      <c r="AB34" s="94">
        <f>AG34+AL34+AQ34+AV34+BA34+BF34+BK34+BP34</f>
        <v>0</v>
      </c>
      <c r="AC34" s="95"/>
      <c r="AD34" s="96">
        <f t="shared" si="6"/>
        <v>46</v>
      </c>
      <c r="AE34" s="97"/>
      <c r="AF34" s="270">
        <v>46</v>
      </c>
      <c r="AG34" s="24"/>
      <c r="AH34" s="24"/>
      <c r="AI34" s="96">
        <f t="shared" si="7"/>
        <v>110</v>
      </c>
      <c r="AJ34" s="278"/>
      <c r="AK34" s="270">
        <v>110</v>
      </c>
      <c r="AL34" s="24"/>
      <c r="AM34" s="24"/>
      <c r="AN34" s="96">
        <f>AP34+AQ34+AR34</f>
        <v>0</v>
      </c>
      <c r="AO34" s="98"/>
      <c r="AP34" s="34"/>
      <c r="AQ34" s="24"/>
      <c r="AR34" s="24"/>
      <c r="AS34" s="96">
        <f>AU34+AV34+AW34</f>
        <v>0</v>
      </c>
      <c r="AT34" s="98"/>
      <c r="AU34" s="34"/>
      <c r="AV34" s="34"/>
      <c r="AW34" s="34"/>
      <c r="AX34" s="99">
        <f>AZ34+BA34+BB34</f>
        <v>0</v>
      </c>
      <c r="AY34" s="98"/>
      <c r="AZ34" s="34"/>
      <c r="BA34" s="34"/>
      <c r="BB34" s="100"/>
      <c r="BC34" s="101">
        <f>BE34+BF34+BG34</f>
        <v>0</v>
      </c>
      <c r="BD34" s="98"/>
      <c r="BE34" s="24"/>
      <c r="BF34" s="24"/>
      <c r="BG34" s="24"/>
      <c r="BH34" s="102">
        <f>BJ34+BK34+BL34</f>
        <v>0</v>
      </c>
      <c r="BI34" s="97"/>
      <c r="BJ34" s="24"/>
      <c r="BK34" s="24"/>
      <c r="BL34" s="94"/>
      <c r="BM34" s="96">
        <f>BO34+BP34+BQ34</f>
        <v>0</v>
      </c>
      <c r="BN34" s="97"/>
      <c r="BO34" s="24"/>
      <c r="BP34" s="24"/>
      <c r="BQ34" s="24"/>
    </row>
    <row r="35" spans="1:81" ht="10.5" customHeight="1" x14ac:dyDescent="0.2">
      <c r="A35" s="269" t="s">
        <v>320</v>
      </c>
      <c r="B35" s="330" t="s">
        <v>76</v>
      </c>
      <c r="C35" s="330"/>
      <c r="D35" s="330"/>
      <c r="E35" s="330"/>
      <c r="F35" s="330"/>
      <c r="G35" s="330"/>
      <c r="H35" s="330"/>
      <c r="I35" s="330"/>
      <c r="J35" s="330"/>
      <c r="K35" s="270"/>
      <c r="L35" s="270" t="s">
        <v>64</v>
      </c>
      <c r="M35" s="270"/>
      <c r="N35" s="270"/>
      <c r="O35" s="270"/>
      <c r="P35" s="270"/>
      <c r="Q35" s="270"/>
      <c r="R35" s="270"/>
      <c r="S35" s="85">
        <f t="shared" si="3"/>
        <v>141</v>
      </c>
      <c r="T35" s="275">
        <v>18</v>
      </c>
      <c r="U35" s="86">
        <f>AE35+AJ35+AO35+AT35+AY35+BD35+BI35+BN35</f>
        <v>6</v>
      </c>
      <c r="V35" s="93">
        <f>AH35+AM35+AR35+AW35+BB35+BG35+BL35+BQ35</f>
        <v>0</v>
      </c>
      <c r="W35" s="24">
        <f t="shared" si="4"/>
        <v>117</v>
      </c>
      <c r="X35" s="94">
        <f>W35-Y35-AA35-Z35</f>
        <v>99</v>
      </c>
      <c r="Y35" s="270">
        <v>18</v>
      </c>
      <c r="Z35" s="270"/>
      <c r="AA35" s="94"/>
      <c r="AB35" s="94">
        <f>AG35+AL35+AQ35+AV35+BA35+BF35</f>
        <v>0</v>
      </c>
      <c r="AC35" s="95"/>
      <c r="AD35" s="96">
        <f t="shared" si="6"/>
        <v>49</v>
      </c>
      <c r="AE35" s="97"/>
      <c r="AF35" s="270">
        <v>49</v>
      </c>
      <c r="AG35" s="24"/>
      <c r="AH35" s="24"/>
      <c r="AI35" s="96">
        <f t="shared" si="7"/>
        <v>68</v>
      </c>
      <c r="AJ35" s="278">
        <v>6</v>
      </c>
      <c r="AK35" s="270">
        <v>68</v>
      </c>
      <c r="AL35" s="24"/>
      <c r="AM35" s="24"/>
      <c r="AN35" s="96">
        <f>AP35+AQ35+AR35</f>
        <v>0</v>
      </c>
      <c r="AO35" s="98"/>
      <c r="AP35" s="34"/>
      <c r="AQ35" s="24"/>
      <c r="AR35" s="24"/>
      <c r="AS35" s="96">
        <f>AU35+AV35+AW35</f>
        <v>0</v>
      </c>
      <c r="AT35" s="98"/>
      <c r="AU35" s="34"/>
      <c r="AV35" s="34"/>
      <c r="AW35" s="34"/>
      <c r="AX35" s="99">
        <f>AZ35+BA35+BB35</f>
        <v>0</v>
      </c>
      <c r="AY35" s="98"/>
      <c r="AZ35" s="34"/>
      <c r="BA35" s="34"/>
      <c r="BB35" s="100"/>
      <c r="BC35" s="101">
        <f>BE35+BF35+BG35</f>
        <v>0</v>
      </c>
      <c r="BD35" s="98"/>
      <c r="BE35" s="24"/>
      <c r="BF35" s="24"/>
      <c r="BG35" s="24"/>
      <c r="BH35" s="102">
        <f>BJ35+BK35+BL35</f>
        <v>0</v>
      </c>
      <c r="BI35" s="97"/>
      <c r="BJ35" s="24"/>
      <c r="BK35" s="24"/>
      <c r="BL35" s="94"/>
      <c r="BM35" s="96">
        <f>BO35+BP35+BQ35</f>
        <v>0</v>
      </c>
      <c r="BN35" s="97"/>
      <c r="BO35" s="24"/>
      <c r="BP35" s="24"/>
      <c r="BQ35" s="24"/>
    </row>
    <row r="36" spans="1:81" ht="10.5" customHeight="1" x14ac:dyDescent="0.2">
      <c r="A36" s="269"/>
      <c r="B36" s="331" t="s">
        <v>321</v>
      </c>
      <c r="C36" s="331"/>
      <c r="D36" s="331"/>
      <c r="E36" s="331"/>
      <c r="F36" s="331"/>
      <c r="G36" s="331"/>
      <c r="H36" s="331"/>
      <c r="I36" s="331"/>
      <c r="J36" s="331"/>
      <c r="K36" s="270"/>
      <c r="L36" s="270"/>
      <c r="M36" s="270"/>
      <c r="N36" s="270"/>
      <c r="O36" s="270"/>
      <c r="P36" s="270"/>
      <c r="Q36" s="270"/>
      <c r="R36" s="270"/>
      <c r="S36" s="85"/>
      <c r="T36" s="275"/>
      <c r="U36" s="86"/>
      <c r="V36" s="93"/>
      <c r="W36" s="24"/>
      <c r="X36" s="94"/>
      <c r="Y36" s="270"/>
      <c r="Z36" s="270"/>
      <c r="AA36" s="94"/>
      <c r="AB36" s="94"/>
      <c r="AC36" s="95"/>
      <c r="AD36" s="96"/>
      <c r="AE36" s="97"/>
      <c r="AF36" s="270"/>
      <c r="AG36" s="24"/>
      <c r="AH36" s="24"/>
      <c r="AI36" s="96"/>
      <c r="AJ36" s="278"/>
      <c r="AK36" s="270"/>
      <c r="AL36" s="24"/>
      <c r="AM36" s="24"/>
      <c r="AN36" s="96"/>
      <c r="AO36" s="97"/>
      <c r="AP36" s="24"/>
      <c r="AQ36" s="24"/>
      <c r="AR36" s="24"/>
      <c r="AS36" s="96"/>
      <c r="AT36" s="98"/>
      <c r="AU36" s="34"/>
      <c r="AV36" s="34"/>
      <c r="AW36" s="34"/>
      <c r="AX36" s="99"/>
      <c r="AY36" s="98"/>
      <c r="AZ36" s="34"/>
      <c r="BA36" s="34"/>
      <c r="BB36" s="100"/>
      <c r="BC36" s="101"/>
      <c r="BD36" s="98"/>
      <c r="BE36" s="24"/>
      <c r="BF36" s="24"/>
      <c r="BG36" s="24"/>
      <c r="BH36" s="102"/>
      <c r="BI36" s="97"/>
      <c r="BJ36" s="24"/>
      <c r="BK36" s="24"/>
      <c r="BL36" s="94"/>
      <c r="BM36" s="96"/>
      <c r="BN36" s="97"/>
      <c r="BO36" s="24"/>
      <c r="BP36" s="24"/>
      <c r="BQ36" s="24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</row>
    <row r="37" spans="1:81" ht="10.5" customHeight="1" x14ac:dyDescent="0.2">
      <c r="A37" s="273" t="s">
        <v>322</v>
      </c>
      <c r="B37" s="332" t="s">
        <v>302</v>
      </c>
      <c r="C37" s="332"/>
      <c r="D37" s="332"/>
      <c r="E37" s="332"/>
      <c r="F37" s="332"/>
      <c r="G37" s="332"/>
      <c r="H37" s="332"/>
      <c r="I37" s="332"/>
      <c r="J37" s="332"/>
      <c r="K37" s="372"/>
      <c r="L37" s="272" t="s">
        <v>66</v>
      </c>
      <c r="M37" s="372"/>
      <c r="N37" s="372"/>
      <c r="O37" s="372"/>
      <c r="P37" s="372"/>
      <c r="Q37" s="372"/>
      <c r="R37" s="372"/>
      <c r="S37" s="85">
        <f>V37+W37</f>
        <v>39</v>
      </c>
      <c r="T37" s="276"/>
      <c r="U37" s="86">
        <f>AE37+AJ37+AO37+AT37+AY37+BD37+BI37+BN37</f>
        <v>0</v>
      </c>
      <c r="V37" s="93">
        <f>AH37+AM37+AR37+AW37+BB37+BG37+BL37+BQ37</f>
        <v>0</v>
      </c>
      <c r="W37" s="24">
        <f t="shared" si="4"/>
        <v>39</v>
      </c>
      <c r="X37" s="94">
        <f>W37-Y37-AA37-Z37</f>
        <v>27</v>
      </c>
      <c r="Y37" s="276"/>
      <c r="Z37" s="277">
        <v>12</v>
      </c>
      <c r="AA37" s="94"/>
      <c r="AB37" s="94">
        <f>AG37+AL37+AQ37+AV37+BA37+BF37</f>
        <v>0</v>
      </c>
      <c r="AC37" s="95"/>
      <c r="AD37" s="96"/>
      <c r="AE37" s="97"/>
      <c r="AF37" s="276"/>
      <c r="AG37" s="24"/>
      <c r="AH37" s="24"/>
      <c r="AI37" s="96">
        <f t="shared" si="7"/>
        <v>39</v>
      </c>
      <c r="AJ37" s="276"/>
      <c r="AK37" s="277">
        <v>39</v>
      </c>
      <c r="AL37" s="24"/>
      <c r="AM37" s="24"/>
      <c r="AN37" s="96">
        <f>AP37+AQ37+AR37</f>
        <v>0</v>
      </c>
      <c r="AO37" s="97"/>
      <c r="AP37" s="24"/>
      <c r="AQ37" s="24"/>
      <c r="AR37" s="24"/>
      <c r="AS37" s="96">
        <f>AU37+AV37+AW37</f>
        <v>0</v>
      </c>
      <c r="AT37" s="98"/>
      <c r="AU37" s="34"/>
      <c r="AV37" s="34"/>
      <c r="AW37" s="34"/>
      <c r="AX37" s="99">
        <f>AZ37+BA37+BB37</f>
        <v>0</v>
      </c>
      <c r="AY37" s="98"/>
      <c r="AZ37" s="34"/>
      <c r="BA37" s="34"/>
      <c r="BB37" s="100"/>
      <c r="BC37" s="101">
        <f>BE37+BF37+BG37</f>
        <v>0</v>
      </c>
      <c r="BD37" s="98"/>
      <c r="BE37" s="24"/>
      <c r="BF37" s="24"/>
      <c r="BG37" s="24"/>
      <c r="BH37" s="102">
        <f>BJ37+BK37+BL37</f>
        <v>0</v>
      </c>
      <c r="BI37" s="97"/>
      <c r="BJ37" s="24"/>
      <c r="BK37" s="24"/>
      <c r="BL37" s="94"/>
      <c r="BM37" s="96">
        <f>BO37+BP37+BQ37</f>
        <v>0</v>
      </c>
      <c r="BN37" s="98"/>
      <c r="BO37" s="24"/>
      <c r="BP37" s="24"/>
      <c r="BQ37" s="24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</row>
    <row r="38" spans="1:81" ht="10.5" customHeight="1" x14ac:dyDescent="0.2">
      <c r="A38" s="273" t="s">
        <v>323</v>
      </c>
      <c r="B38" s="332" t="s">
        <v>324</v>
      </c>
      <c r="C38" s="332"/>
      <c r="D38" s="332"/>
      <c r="E38" s="332"/>
      <c r="F38" s="332"/>
      <c r="G38" s="332"/>
      <c r="H38" s="332"/>
      <c r="I38" s="332"/>
      <c r="J38" s="332"/>
      <c r="K38" s="372"/>
      <c r="L38" s="272" t="s">
        <v>66</v>
      </c>
      <c r="M38" s="372"/>
      <c r="N38" s="372"/>
      <c r="O38" s="372"/>
      <c r="P38" s="372"/>
      <c r="Q38" s="372"/>
      <c r="R38" s="372"/>
      <c r="S38" s="85">
        <f>V38+W38</f>
        <v>234</v>
      </c>
      <c r="T38" s="275"/>
      <c r="U38" s="86">
        <f>AE38+AJ38+AO38+AT38+AY38+BD38+BI38+BN38</f>
        <v>0</v>
      </c>
      <c r="V38" s="93">
        <f>AH38+AM38+AR38+AW38+BB38+BG38+BL38+BQ38</f>
        <v>0</v>
      </c>
      <c r="W38" s="24">
        <f t="shared" si="4"/>
        <v>234</v>
      </c>
      <c r="X38" s="94">
        <f>W38-Y38-AA38-Z38</f>
        <v>194</v>
      </c>
      <c r="Y38" s="270">
        <v>22</v>
      </c>
      <c r="Z38" s="277">
        <v>18</v>
      </c>
      <c r="AA38" s="94"/>
      <c r="AB38" s="94">
        <f>AG38+AL38+AQ38+AV38+BA38+BF38</f>
        <v>0</v>
      </c>
      <c r="AC38" s="95"/>
      <c r="AD38" s="96">
        <f t="shared" si="6"/>
        <v>116</v>
      </c>
      <c r="AE38" s="97"/>
      <c r="AF38" s="277">
        <v>116</v>
      </c>
      <c r="AG38" s="24"/>
      <c r="AH38" s="24"/>
      <c r="AI38" s="96">
        <f t="shared" si="7"/>
        <v>118</v>
      </c>
      <c r="AJ38" s="276"/>
      <c r="AK38" s="277">
        <v>118</v>
      </c>
      <c r="AL38" s="24"/>
      <c r="AM38" s="24"/>
      <c r="AN38" s="96">
        <f>AP38+AQ38+AR38</f>
        <v>0</v>
      </c>
      <c r="AO38" s="97"/>
      <c r="AP38" s="24"/>
      <c r="AQ38" s="24"/>
      <c r="AR38" s="24"/>
      <c r="AS38" s="96">
        <f>AU38+AV38+AW38</f>
        <v>0</v>
      </c>
      <c r="AT38" s="98"/>
      <c r="AU38" s="34"/>
      <c r="AV38" s="34"/>
      <c r="AW38" s="34"/>
      <c r="AX38" s="99">
        <f>AZ38+BA38+BB38</f>
        <v>0</v>
      </c>
      <c r="AY38" s="98"/>
      <c r="AZ38" s="34"/>
      <c r="BA38" s="34"/>
      <c r="BB38" s="100"/>
      <c r="BC38" s="101">
        <f>BE38+BF38+BG38</f>
        <v>0</v>
      </c>
      <c r="BD38" s="98"/>
      <c r="BE38" s="24"/>
      <c r="BF38" s="24"/>
      <c r="BG38" s="24"/>
      <c r="BH38" s="102">
        <f>BJ38+BK38+BL38</f>
        <v>0</v>
      </c>
      <c r="BI38" s="97"/>
      <c r="BJ38" s="24"/>
      <c r="BK38" s="24"/>
      <c r="BL38" s="94"/>
      <c r="BM38" s="96">
        <f>BO38+BP38+BQ38</f>
        <v>0</v>
      </c>
      <c r="BN38" s="97"/>
      <c r="BO38" s="24"/>
      <c r="BP38" s="24"/>
      <c r="BQ38" s="24"/>
    </row>
    <row r="39" spans="1:81" s="73" customFormat="1" ht="12" customHeight="1" x14ac:dyDescent="0.2">
      <c r="A39" s="109"/>
      <c r="B39" s="334" t="s">
        <v>77</v>
      </c>
      <c r="C39" s="334"/>
      <c r="D39" s="334"/>
      <c r="E39" s="334"/>
      <c r="F39" s="334"/>
      <c r="G39" s="334"/>
      <c r="H39" s="334"/>
      <c r="I39" s="334"/>
      <c r="J39" s="334"/>
      <c r="K39" s="335"/>
      <c r="L39" s="335"/>
      <c r="M39" s="335"/>
      <c r="N39" s="335"/>
      <c r="O39" s="335"/>
      <c r="P39" s="335"/>
      <c r="Q39" s="335"/>
      <c r="R39" s="335"/>
      <c r="S39" s="110">
        <f t="shared" ref="S39:BG39" si="17">S40+S47+S52+S67+S97</f>
        <v>4464</v>
      </c>
      <c r="T39" s="111">
        <f t="shared" si="17"/>
        <v>102</v>
      </c>
      <c r="U39" s="111">
        <f t="shared" si="17"/>
        <v>78</v>
      </c>
      <c r="V39" s="111">
        <f t="shared" si="17"/>
        <v>74</v>
      </c>
      <c r="W39" s="111">
        <f t="shared" si="17"/>
        <v>2950</v>
      </c>
      <c r="X39" s="111">
        <f t="shared" si="17"/>
        <v>1533</v>
      </c>
      <c r="Y39" s="111">
        <f t="shared" si="17"/>
        <v>94</v>
      </c>
      <c r="Z39" s="111">
        <f t="shared" si="17"/>
        <v>1263</v>
      </c>
      <c r="AA39" s="111">
        <f t="shared" si="17"/>
        <v>60</v>
      </c>
      <c r="AB39" s="111">
        <f t="shared" si="17"/>
        <v>1044</v>
      </c>
      <c r="AC39" s="112" t="e">
        <f t="shared" si="17"/>
        <v>#REF!</v>
      </c>
      <c r="AD39" s="113">
        <f t="shared" si="17"/>
        <v>0</v>
      </c>
      <c r="AE39" s="113">
        <f t="shared" si="17"/>
        <v>0</v>
      </c>
      <c r="AF39" s="113">
        <f t="shared" si="17"/>
        <v>0</v>
      </c>
      <c r="AG39" s="113">
        <f t="shared" si="17"/>
        <v>0</v>
      </c>
      <c r="AH39" s="113">
        <f t="shared" si="17"/>
        <v>0</v>
      </c>
      <c r="AI39" s="110">
        <f t="shared" si="17"/>
        <v>0</v>
      </c>
      <c r="AJ39" s="111">
        <f t="shared" si="17"/>
        <v>0</v>
      </c>
      <c r="AK39" s="111">
        <f t="shared" si="17"/>
        <v>0</v>
      </c>
      <c r="AL39" s="111">
        <f t="shared" si="17"/>
        <v>0</v>
      </c>
      <c r="AM39" s="112">
        <f t="shared" si="17"/>
        <v>0</v>
      </c>
      <c r="AN39" s="113">
        <f t="shared" si="17"/>
        <v>576</v>
      </c>
      <c r="AO39" s="113">
        <f t="shared" si="17"/>
        <v>18</v>
      </c>
      <c r="AP39" s="113">
        <f t="shared" si="17"/>
        <v>558</v>
      </c>
      <c r="AQ39" s="113">
        <f t="shared" si="17"/>
        <v>0</v>
      </c>
      <c r="AR39" s="113">
        <f t="shared" si="17"/>
        <v>18</v>
      </c>
      <c r="AS39" s="110">
        <f t="shared" si="17"/>
        <v>846</v>
      </c>
      <c r="AT39" s="111">
        <f t="shared" si="17"/>
        <v>12</v>
      </c>
      <c r="AU39" s="111">
        <f t="shared" si="17"/>
        <v>756</v>
      </c>
      <c r="AV39" s="111">
        <f t="shared" si="17"/>
        <v>72</v>
      </c>
      <c r="AW39" s="112">
        <f t="shared" si="17"/>
        <v>18</v>
      </c>
      <c r="AX39" s="113">
        <f t="shared" si="17"/>
        <v>576</v>
      </c>
      <c r="AY39" s="113">
        <f t="shared" si="17"/>
        <v>12</v>
      </c>
      <c r="AZ39" s="113">
        <f t="shared" si="17"/>
        <v>320</v>
      </c>
      <c r="BA39" s="113">
        <f t="shared" si="17"/>
        <v>252</v>
      </c>
      <c r="BB39" s="113">
        <f t="shared" si="17"/>
        <v>4</v>
      </c>
      <c r="BC39" s="110">
        <f t="shared" si="17"/>
        <v>846</v>
      </c>
      <c r="BD39" s="111">
        <f t="shared" si="17"/>
        <v>12</v>
      </c>
      <c r="BE39" s="111">
        <f t="shared" si="17"/>
        <v>612</v>
      </c>
      <c r="BF39" s="111">
        <f t="shared" si="17"/>
        <v>216</v>
      </c>
      <c r="BG39" s="112">
        <f t="shared" si="17"/>
        <v>18</v>
      </c>
      <c r="BH39" s="113">
        <f t="shared" ref="BH39:BP39" si="18">BH52+BH67</f>
        <v>554</v>
      </c>
      <c r="BI39" s="113">
        <f t="shared" si="18"/>
        <v>12</v>
      </c>
      <c r="BJ39" s="113">
        <f t="shared" si="18"/>
        <v>332</v>
      </c>
      <c r="BK39" s="113">
        <f t="shared" si="18"/>
        <v>216</v>
      </c>
      <c r="BL39" s="112">
        <f t="shared" ref="BL39" si="19">BL40+BL47+BL52+BL67+BL97</f>
        <v>6</v>
      </c>
      <c r="BM39" s="111">
        <f t="shared" si="18"/>
        <v>542</v>
      </c>
      <c r="BN39" s="111">
        <f t="shared" si="18"/>
        <v>6</v>
      </c>
      <c r="BO39" s="111">
        <f t="shared" si="18"/>
        <v>246</v>
      </c>
      <c r="BP39" s="111">
        <f t="shared" si="18"/>
        <v>288</v>
      </c>
      <c r="BQ39" s="112">
        <f t="shared" ref="BQ39" si="20">BQ40+BQ47+BQ52+BQ67+BQ97</f>
        <v>10</v>
      </c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1:81" s="119" customFormat="1" ht="12" customHeight="1" x14ac:dyDescent="0.2">
      <c r="A40" s="114" t="s">
        <v>78</v>
      </c>
      <c r="B40" s="336" t="s">
        <v>79</v>
      </c>
      <c r="C40" s="336"/>
      <c r="D40" s="336"/>
      <c r="E40" s="336"/>
      <c r="F40" s="336"/>
      <c r="G40" s="336"/>
      <c r="H40" s="336"/>
      <c r="I40" s="336"/>
      <c r="J40" s="336"/>
      <c r="K40" s="337"/>
      <c r="L40" s="337"/>
      <c r="M40" s="337"/>
      <c r="N40" s="337"/>
      <c r="O40" s="337"/>
      <c r="P40" s="337"/>
      <c r="Q40" s="337"/>
      <c r="R40" s="337"/>
      <c r="S40" s="115">
        <f>SUM(S42:S46)</f>
        <v>489</v>
      </c>
      <c r="T40" s="116">
        <f t="shared" ref="T40:AY40" si="21">SUM(T42:T46)</f>
        <v>3</v>
      </c>
      <c r="U40" s="116">
        <f t="shared" si="21"/>
        <v>6</v>
      </c>
      <c r="V40" s="116">
        <f t="shared" si="21"/>
        <v>10</v>
      </c>
      <c r="W40" s="116">
        <f t="shared" si="21"/>
        <v>470</v>
      </c>
      <c r="X40" s="116">
        <f t="shared" si="21"/>
        <v>94</v>
      </c>
      <c r="Y40" s="116">
        <f t="shared" si="21"/>
        <v>0</v>
      </c>
      <c r="Z40" s="116">
        <f t="shared" si="21"/>
        <v>376</v>
      </c>
      <c r="AA40" s="116">
        <f t="shared" si="21"/>
        <v>0</v>
      </c>
      <c r="AB40" s="116">
        <f t="shared" si="21"/>
        <v>0</v>
      </c>
      <c r="AC40" s="117">
        <f t="shared" si="21"/>
        <v>0</v>
      </c>
      <c r="AD40" s="116">
        <f t="shared" si="21"/>
        <v>0</v>
      </c>
      <c r="AE40" s="116">
        <f t="shared" si="21"/>
        <v>0</v>
      </c>
      <c r="AF40" s="116">
        <f t="shared" si="21"/>
        <v>0</v>
      </c>
      <c r="AG40" s="116">
        <f t="shared" si="21"/>
        <v>0</v>
      </c>
      <c r="AH40" s="116">
        <f t="shared" si="21"/>
        <v>0</v>
      </c>
      <c r="AI40" s="115">
        <f t="shared" si="21"/>
        <v>0</v>
      </c>
      <c r="AJ40" s="116">
        <f t="shared" si="21"/>
        <v>0</v>
      </c>
      <c r="AK40" s="116">
        <f t="shared" si="21"/>
        <v>0</v>
      </c>
      <c r="AL40" s="116">
        <f t="shared" si="21"/>
        <v>0</v>
      </c>
      <c r="AM40" s="117">
        <f t="shared" si="21"/>
        <v>0</v>
      </c>
      <c r="AN40" s="116">
        <f t="shared" si="21"/>
        <v>112</v>
      </c>
      <c r="AO40" s="116">
        <f t="shared" si="21"/>
        <v>0</v>
      </c>
      <c r="AP40" s="116">
        <f t="shared" si="21"/>
        <v>106</v>
      </c>
      <c r="AQ40" s="116">
        <f t="shared" si="21"/>
        <v>0</v>
      </c>
      <c r="AR40" s="116">
        <f t="shared" si="21"/>
        <v>6</v>
      </c>
      <c r="AS40" s="115">
        <f t="shared" si="21"/>
        <v>80</v>
      </c>
      <c r="AT40" s="116">
        <f t="shared" si="21"/>
        <v>0</v>
      </c>
      <c r="AU40" s="116">
        <f t="shared" si="21"/>
        <v>80</v>
      </c>
      <c r="AV40" s="116">
        <f t="shared" si="21"/>
        <v>0</v>
      </c>
      <c r="AW40" s="117">
        <f t="shared" si="21"/>
        <v>0</v>
      </c>
      <c r="AX40" s="116">
        <f t="shared" si="21"/>
        <v>44</v>
      </c>
      <c r="AY40" s="116">
        <f t="shared" si="21"/>
        <v>0</v>
      </c>
      <c r="AZ40" s="116">
        <f t="shared" ref="AZ40:BQ40" si="22">SUM(AZ42:AZ46)</f>
        <v>44</v>
      </c>
      <c r="BA40" s="116">
        <f t="shared" si="22"/>
        <v>0</v>
      </c>
      <c r="BB40" s="116">
        <f t="shared" si="22"/>
        <v>0</v>
      </c>
      <c r="BC40" s="115">
        <f t="shared" si="22"/>
        <v>116</v>
      </c>
      <c r="BD40" s="116">
        <f t="shared" si="22"/>
        <v>0</v>
      </c>
      <c r="BE40" s="116">
        <f t="shared" si="22"/>
        <v>114</v>
      </c>
      <c r="BF40" s="116">
        <f t="shared" si="22"/>
        <v>0</v>
      </c>
      <c r="BG40" s="117">
        <f t="shared" si="22"/>
        <v>2</v>
      </c>
      <c r="BH40" s="116">
        <f t="shared" si="22"/>
        <v>40</v>
      </c>
      <c r="BI40" s="116">
        <f t="shared" si="22"/>
        <v>0</v>
      </c>
      <c r="BJ40" s="116">
        <f t="shared" si="22"/>
        <v>40</v>
      </c>
      <c r="BK40" s="116">
        <f t="shared" si="22"/>
        <v>0</v>
      </c>
      <c r="BL40" s="116">
        <f t="shared" si="22"/>
        <v>0</v>
      </c>
      <c r="BM40" s="116">
        <f t="shared" si="22"/>
        <v>88</v>
      </c>
      <c r="BN40" s="116">
        <f t="shared" si="22"/>
        <v>6</v>
      </c>
      <c r="BO40" s="116">
        <f t="shared" si="22"/>
        <v>86</v>
      </c>
      <c r="BP40" s="116">
        <f t="shared" si="22"/>
        <v>0</v>
      </c>
      <c r="BQ40" s="116">
        <f t="shared" si="22"/>
        <v>2</v>
      </c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</row>
    <row r="41" spans="1:81" s="73" customFormat="1" ht="10.5" customHeight="1" x14ac:dyDescent="0.2">
      <c r="A41" s="74"/>
      <c r="B41" s="327" t="s">
        <v>20</v>
      </c>
      <c r="C41" s="327"/>
      <c r="D41" s="327"/>
      <c r="E41" s="327"/>
      <c r="F41" s="327"/>
      <c r="G41" s="327"/>
      <c r="H41" s="327"/>
      <c r="I41" s="327"/>
      <c r="J41" s="327"/>
      <c r="K41" s="75"/>
      <c r="L41" s="75"/>
      <c r="M41" s="75"/>
      <c r="N41" s="75"/>
      <c r="O41" s="75"/>
      <c r="P41" s="75"/>
      <c r="Q41" s="75"/>
      <c r="R41" s="75"/>
      <c r="S41" s="76"/>
      <c r="T41" s="76"/>
      <c r="U41" s="120">
        <f>SUM(U42:U46)</f>
        <v>6</v>
      </c>
      <c r="V41" s="78"/>
      <c r="W41" s="76"/>
      <c r="X41" s="76"/>
      <c r="Y41" s="76"/>
      <c r="Z41" s="76"/>
      <c r="AA41" s="76"/>
      <c r="AB41" s="76"/>
      <c r="AC41" s="79"/>
      <c r="AD41" s="80"/>
      <c r="AE41" s="81"/>
      <c r="AF41" s="76"/>
      <c r="AG41" s="76"/>
      <c r="AH41" s="76"/>
      <c r="AI41" s="76"/>
      <c r="AJ41" s="81"/>
      <c r="AK41" s="76"/>
      <c r="AL41" s="76"/>
      <c r="AM41" s="82"/>
      <c r="AN41" s="80"/>
      <c r="AO41" s="81"/>
      <c r="AP41" s="76"/>
      <c r="AQ41" s="76"/>
      <c r="AR41" s="76"/>
      <c r="AS41" s="76"/>
      <c r="AT41" s="81"/>
      <c r="AU41" s="76"/>
      <c r="AV41" s="76"/>
      <c r="AW41" s="82"/>
      <c r="AX41" s="80"/>
      <c r="AY41" s="81"/>
      <c r="AZ41" s="76"/>
      <c r="BA41" s="76"/>
      <c r="BB41" s="76"/>
      <c r="BC41" s="76"/>
      <c r="BD41" s="81"/>
      <c r="BE41" s="76"/>
      <c r="BF41" s="76"/>
      <c r="BG41" s="82"/>
      <c r="BH41" s="80"/>
      <c r="BI41" s="81"/>
      <c r="BJ41" s="76"/>
      <c r="BK41" s="76"/>
      <c r="BL41" s="76"/>
      <c r="BM41" s="80"/>
      <c r="BN41" s="81"/>
      <c r="BO41" s="76"/>
      <c r="BP41" s="76"/>
      <c r="BQ41" s="76"/>
    </row>
    <row r="42" spans="1:81" s="119" customFormat="1" ht="12" customHeight="1" x14ac:dyDescent="0.2">
      <c r="A42" s="92" t="s">
        <v>80</v>
      </c>
      <c r="B42" s="333" t="s">
        <v>81</v>
      </c>
      <c r="C42" s="333"/>
      <c r="D42" s="333"/>
      <c r="E42" s="333"/>
      <c r="F42" s="333"/>
      <c r="G42" s="333"/>
      <c r="H42" s="333"/>
      <c r="I42" s="333"/>
      <c r="J42" s="333"/>
      <c r="K42" s="24"/>
      <c r="L42" s="24"/>
      <c r="M42" s="121"/>
      <c r="N42" s="24"/>
      <c r="O42" s="24"/>
      <c r="P42" s="24"/>
      <c r="Q42" s="24"/>
      <c r="R42" s="24" t="s">
        <v>66</v>
      </c>
      <c r="S42" s="85">
        <f>V42+W42</f>
        <v>48</v>
      </c>
      <c r="T42" s="85"/>
      <c r="U42" s="86">
        <f>AE42+AJ42+AO42+AT42+AY42+BD42+BI42+BN42</f>
        <v>0</v>
      </c>
      <c r="V42" s="93">
        <f>AH42+AM42+AR42+AW42+BB42+BG42+BL42+BQ42</f>
        <v>2</v>
      </c>
      <c r="W42" s="24">
        <f>AF42+AK42+AP42+AU42+AZ42+BE42+BJ42+BO42</f>
        <v>46</v>
      </c>
      <c r="X42" s="94">
        <f>W42-Y42-AA42-Z42</f>
        <v>28</v>
      </c>
      <c r="Y42" s="94"/>
      <c r="Z42" s="94">
        <v>18</v>
      </c>
      <c r="AA42" s="94"/>
      <c r="AB42" s="94">
        <f>AG42+AL42+AQ42+AV42+BA42+BF42+BK42+BP42</f>
        <v>0</v>
      </c>
      <c r="AC42" s="95">
        <f>AE42+AJ42+AO42+AT42+AY42+BD42</f>
        <v>0</v>
      </c>
      <c r="AD42" s="24">
        <f>AF42+AG42+AH42</f>
        <v>0</v>
      </c>
      <c r="AE42" s="97"/>
      <c r="AF42" s="24"/>
      <c r="AG42" s="24"/>
      <c r="AH42" s="24"/>
      <c r="AI42" s="23">
        <f>AK42+AL42+AM42</f>
        <v>0</v>
      </c>
      <c r="AJ42" s="97"/>
      <c r="AK42" s="24"/>
      <c r="AL42" s="24"/>
      <c r="AM42" s="94"/>
      <c r="AN42" s="24">
        <f>AP42+AQ42+AR42</f>
        <v>0</v>
      </c>
      <c r="AO42" s="97"/>
      <c r="AP42" s="24"/>
      <c r="AQ42" s="24"/>
      <c r="AR42" s="24"/>
      <c r="AS42" s="23">
        <f>AU42+AV42+AW42</f>
        <v>0</v>
      </c>
      <c r="AT42" s="97"/>
      <c r="AU42" s="24"/>
      <c r="AV42" s="24"/>
      <c r="AW42" s="94"/>
      <c r="AX42" s="24">
        <f>AZ42+BA42+BB42</f>
        <v>0</v>
      </c>
      <c r="AY42" s="97"/>
      <c r="AZ42" s="24"/>
      <c r="BA42" s="24"/>
      <c r="BB42" s="24"/>
      <c r="BC42" s="23">
        <f>BE42+BF42+BG42</f>
        <v>0</v>
      </c>
      <c r="BD42" s="97"/>
      <c r="BE42" s="24"/>
      <c r="BF42" s="24"/>
      <c r="BG42" s="94"/>
      <c r="BH42" s="24">
        <f>BJ42+BK42+BL42</f>
        <v>0</v>
      </c>
      <c r="BI42" s="97"/>
      <c r="BJ42" s="24"/>
      <c r="BK42" s="24"/>
      <c r="BL42" s="24"/>
      <c r="BM42" s="24">
        <f>BO42+BP42+BQ42</f>
        <v>48</v>
      </c>
      <c r="BN42" s="97"/>
      <c r="BO42" s="24">
        <v>46</v>
      </c>
      <c r="BP42" s="24"/>
      <c r="BQ42" s="24">
        <v>2</v>
      </c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</row>
    <row r="43" spans="1:81" s="119" customFormat="1" ht="12" customHeight="1" x14ac:dyDescent="0.2">
      <c r="A43" s="92" t="s">
        <v>82</v>
      </c>
      <c r="B43" s="333" t="s">
        <v>70</v>
      </c>
      <c r="C43" s="333"/>
      <c r="D43" s="333"/>
      <c r="E43" s="333"/>
      <c r="F43" s="333"/>
      <c r="G43" s="333"/>
      <c r="H43" s="333"/>
      <c r="I43" s="333"/>
      <c r="J43" s="333"/>
      <c r="K43" s="121"/>
      <c r="L43" s="24"/>
      <c r="M43" s="24" t="s">
        <v>66</v>
      </c>
      <c r="N43" s="24"/>
      <c r="O43" s="24"/>
      <c r="P43" s="24"/>
      <c r="Q43" s="24"/>
      <c r="R43" s="24"/>
      <c r="S43" s="85">
        <f>V43+W43</f>
        <v>48</v>
      </c>
      <c r="T43" s="85"/>
      <c r="U43" s="86">
        <f>AE43+AJ43+AO43+AT43+AY43+BD43+BI43+BN43</f>
        <v>0</v>
      </c>
      <c r="V43" s="93">
        <f>AH43+AM43+AR43+AW43+BB43+BG43+BL43+BQ43</f>
        <v>2</v>
      </c>
      <c r="W43" s="24">
        <f>AF43+AK43+AP43+AU43+AZ43+BE43+BJ43+BO43</f>
        <v>46</v>
      </c>
      <c r="X43" s="94">
        <f>W43-Y43-AA43-Z43</f>
        <v>32</v>
      </c>
      <c r="Y43" s="94"/>
      <c r="Z43" s="94">
        <v>14</v>
      </c>
      <c r="AA43" s="94"/>
      <c r="AB43" s="94">
        <f>AG43+AL43+AQ43+AV43+BA43+BF43+BK43+BP43</f>
        <v>0</v>
      </c>
      <c r="AC43" s="95">
        <f>AE43+AJ43+AO43+AT43+AY43+BD43</f>
        <v>0</v>
      </c>
      <c r="AD43" s="96">
        <f>AF43+AG43+AH43</f>
        <v>0</v>
      </c>
      <c r="AE43" s="97"/>
      <c r="AF43" s="24"/>
      <c r="AG43" s="24"/>
      <c r="AH43" s="24"/>
      <c r="AI43" s="102">
        <f>AK43+AL43+AM43</f>
        <v>0</v>
      </c>
      <c r="AJ43" s="97"/>
      <c r="AK43" s="24"/>
      <c r="AL43" s="24"/>
      <c r="AM43" s="94"/>
      <c r="AN43" s="96">
        <f>AP43+AQ43+AR43</f>
        <v>48</v>
      </c>
      <c r="AO43" s="97"/>
      <c r="AP43" s="24">
        <v>46</v>
      </c>
      <c r="AQ43" s="24"/>
      <c r="AR43" s="24">
        <v>2</v>
      </c>
      <c r="AS43" s="102">
        <f>AU43+AV43+AW43</f>
        <v>0</v>
      </c>
      <c r="AT43" s="97"/>
      <c r="AU43" s="24"/>
      <c r="AV43" s="24"/>
      <c r="AW43" s="94"/>
      <c r="AX43" s="96">
        <f>AZ43+BA43+BB43</f>
        <v>0</v>
      </c>
      <c r="AY43" s="97"/>
      <c r="AZ43" s="24"/>
      <c r="BA43" s="24"/>
      <c r="BB43" s="24"/>
      <c r="BC43" s="102">
        <f>BE43+BF43+BG43</f>
        <v>0</v>
      </c>
      <c r="BD43" s="97"/>
      <c r="BE43" s="24"/>
      <c r="BF43" s="24"/>
      <c r="BG43" s="94"/>
      <c r="BH43" s="96">
        <f>BJ43+BK43+BL43</f>
        <v>0</v>
      </c>
      <c r="BI43" s="97"/>
      <c r="BJ43" s="24"/>
      <c r="BK43" s="24"/>
      <c r="BL43" s="24"/>
      <c r="BM43" s="96">
        <f>BO43+BP43+BQ43</f>
        <v>0</v>
      </c>
      <c r="BN43" s="97"/>
      <c r="BO43" s="24"/>
      <c r="BP43" s="24"/>
      <c r="BQ43" s="24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</row>
    <row r="44" spans="1:81" s="119" customFormat="1" ht="12" customHeight="1" x14ac:dyDescent="0.2">
      <c r="A44" s="92" t="s">
        <v>83</v>
      </c>
      <c r="B44" s="333" t="s">
        <v>84</v>
      </c>
      <c r="C44" s="333"/>
      <c r="D44" s="333"/>
      <c r="E44" s="333"/>
      <c r="F44" s="333"/>
      <c r="G44" s="333"/>
      <c r="H44" s="333"/>
      <c r="I44" s="333"/>
      <c r="J44" s="333"/>
      <c r="K44" s="121"/>
      <c r="L44" s="24"/>
      <c r="M44" s="24"/>
      <c r="N44" s="24"/>
      <c r="O44" s="24"/>
      <c r="P44" s="24" t="s">
        <v>66</v>
      </c>
      <c r="Q44" s="24"/>
      <c r="R44" s="24"/>
      <c r="S44" s="85">
        <f>V44+W44</f>
        <v>48</v>
      </c>
      <c r="T44" s="85"/>
      <c r="U44" s="86">
        <f>AE44+AJ44+AO44+AT44+AY44+BD44+BI44+BN44</f>
        <v>0</v>
      </c>
      <c r="V44" s="93">
        <f>AH44+AM44+AR44+AW44+BB44+BG44+BL44+BQ44</f>
        <v>2</v>
      </c>
      <c r="W44" s="24">
        <f>AF44+AK44+AP44+AU44+AZ44+BE44+BJ44+BO44</f>
        <v>46</v>
      </c>
      <c r="X44" s="94">
        <f>W44-Y44-AA44-Z44</f>
        <v>28</v>
      </c>
      <c r="Y44" s="94"/>
      <c r="Z44" s="94">
        <v>18</v>
      </c>
      <c r="AA44" s="94"/>
      <c r="AB44" s="94">
        <f>AG44+AL44+AQ44+AV44+BA44+BF44+BK44+BP44</f>
        <v>0</v>
      </c>
      <c r="AC44" s="95">
        <f>AE44+AJ44+AO44+AT44+AY44+BD44</f>
        <v>0</v>
      </c>
      <c r="AD44" s="96">
        <f>AF44+AG44+AH44</f>
        <v>0</v>
      </c>
      <c r="AE44" s="97"/>
      <c r="AF44" s="24"/>
      <c r="AG44" s="24"/>
      <c r="AH44" s="24"/>
      <c r="AI44" s="102">
        <f>AK44+AL44+AM44</f>
        <v>0</v>
      </c>
      <c r="AJ44" s="97"/>
      <c r="AK44" s="24"/>
      <c r="AL44" s="24"/>
      <c r="AM44" s="94"/>
      <c r="AN44" s="96">
        <f>AP44+AQ44+AR44</f>
        <v>0</v>
      </c>
      <c r="AO44" s="97"/>
      <c r="AP44" s="24"/>
      <c r="AQ44" s="24"/>
      <c r="AR44" s="24"/>
      <c r="AS44" s="102">
        <f>AU44+AV44+AW44</f>
        <v>0</v>
      </c>
      <c r="AT44" s="97"/>
      <c r="AU44" s="24"/>
      <c r="AV44" s="24"/>
      <c r="AW44" s="94"/>
      <c r="AX44" s="96">
        <f>AZ44+BA44+BB44</f>
        <v>0</v>
      </c>
      <c r="AY44" s="97"/>
      <c r="AZ44" s="24"/>
      <c r="BA44" s="24"/>
      <c r="BB44" s="24"/>
      <c r="BC44" s="102">
        <f>BE44+BF44+BG44</f>
        <v>48</v>
      </c>
      <c r="BD44" s="97"/>
      <c r="BE44" s="24">
        <v>46</v>
      </c>
      <c r="BF44" s="24"/>
      <c r="BG44" s="94">
        <v>2</v>
      </c>
      <c r="BH44" s="96">
        <f>BJ44+BK44+BL44</f>
        <v>0</v>
      </c>
      <c r="BI44" s="97"/>
      <c r="BJ44" s="24"/>
      <c r="BK44" s="24"/>
      <c r="BL44" s="24"/>
      <c r="BM44" s="96">
        <f>BO44+BP44+BQ44</f>
        <v>0</v>
      </c>
      <c r="BN44" s="97"/>
      <c r="BO44" s="24"/>
      <c r="BP44" s="24"/>
      <c r="BQ44" s="24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</row>
    <row r="45" spans="1:81" s="119" customFormat="1" ht="12" customHeight="1" x14ac:dyDescent="0.2">
      <c r="A45" s="92" t="s">
        <v>85</v>
      </c>
      <c r="B45" s="333" t="s">
        <v>86</v>
      </c>
      <c r="C45" s="333"/>
      <c r="D45" s="333"/>
      <c r="E45" s="333"/>
      <c r="F45" s="333"/>
      <c r="G45" s="333"/>
      <c r="H45" s="333"/>
      <c r="I45" s="333"/>
      <c r="J45" s="333"/>
      <c r="K45" s="24"/>
      <c r="L45" s="24"/>
      <c r="M45" s="24"/>
      <c r="N45" s="24" t="s">
        <v>66</v>
      </c>
      <c r="O45" s="24"/>
      <c r="P45" s="24"/>
      <c r="Q45" s="24"/>
      <c r="R45" s="24" t="s">
        <v>64</v>
      </c>
      <c r="S45" s="85">
        <f>T45+V45+W45+U45</f>
        <v>177</v>
      </c>
      <c r="T45" s="85">
        <v>3</v>
      </c>
      <c r="U45" s="86">
        <f>AE45+AJ45+AO45+AT45+AY45+BD45+BI45+BN45</f>
        <v>6</v>
      </c>
      <c r="V45" s="93">
        <f>AH45+AM45+AR45+AW45+BB45+BG45+BL45+BQ45</f>
        <v>2</v>
      </c>
      <c r="W45" s="24">
        <f>AF45+AK45+AP45+AU45+AZ45+BE45+BJ45+BO45</f>
        <v>166</v>
      </c>
      <c r="X45" s="94">
        <f>W45-Y45-AA45-Z45</f>
        <v>0</v>
      </c>
      <c r="Y45" s="94"/>
      <c r="Z45" s="94">
        <v>166</v>
      </c>
      <c r="AA45" s="94"/>
      <c r="AB45" s="94">
        <f>AG45+AL45+AQ45+AV45+BA45+BF45+BK45+BP45</f>
        <v>0</v>
      </c>
      <c r="AC45" s="95">
        <f>AE45+AJ45+AO45+AT45+AY45+BD45</f>
        <v>0</v>
      </c>
      <c r="AD45" s="96">
        <f>AF45+AG45+AH45</f>
        <v>0</v>
      </c>
      <c r="AE45" s="97"/>
      <c r="AF45" s="24"/>
      <c r="AG45" s="24"/>
      <c r="AH45" s="24"/>
      <c r="AI45" s="102">
        <f>AK45+AL45+AM45</f>
        <v>0</v>
      </c>
      <c r="AJ45" s="97"/>
      <c r="AK45" s="24"/>
      <c r="AL45" s="24"/>
      <c r="AM45" s="94"/>
      <c r="AN45" s="96">
        <f>AP45+AQ45+AR45</f>
        <v>32</v>
      </c>
      <c r="AO45" s="97"/>
      <c r="AP45" s="24">
        <v>30</v>
      </c>
      <c r="AQ45" s="24"/>
      <c r="AR45" s="24">
        <v>2</v>
      </c>
      <c r="AS45" s="102">
        <f>AU45+AV45+AW45</f>
        <v>40</v>
      </c>
      <c r="AT45" s="97"/>
      <c r="AU45" s="24">
        <v>40</v>
      </c>
      <c r="AV45" s="24"/>
      <c r="AW45" s="94"/>
      <c r="AX45" s="96">
        <f>AZ45+BA45+BB45</f>
        <v>22</v>
      </c>
      <c r="AY45" s="97"/>
      <c r="AZ45" s="24">
        <v>22</v>
      </c>
      <c r="BA45" s="24"/>
      <c r="BB45" s="24"/>
      <c r="BC45" s="102">
        <f>BE45+BF45+BG45</f>
        <v>34</v>
      </c>
      <c r="BD45" s="97"/>
      <c r="BE45" s="24">
        <v>34</v>
      </c>
      <c r="BF45" s="24"/>
      <c r="BG45" s="94"/>
      <c r="BH45" s="96">
        <f>BJ45+BK45+BL45</f>
        <v>20</v>
      </c>
      <c r="BI45" s="97"/>
      <c r="BJ45" s="24">
        <v>20</v>
      </c>
      <c r="BK45" s="24"/>
      <c r="BL45" s="24"/>
      <c r="BM45" s="96">
        <f>BO45+BP45+BQ45</f>
        <v>20</v>
      </c>
      <c r="BN45" s="97">
        <v>6</v>
      </c>
      <c r="BO45" s="24">
        <v>20</v>
      </c>
      <c r="BP45" s="24"/>
      <c r="BQ45" s="24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</row>
    <row r="46" spans="1:81" s="119" customFormat="1" ht="12" customHeight="1" x14ac:dyDescent="0.2">
      <c r="A46" s="92" t="s">
        <v>87</v>
      </c>
      <c r="B46" s="333" t="s">
        <v>71</v>
      </c>
      <c r="C46" s="333"/>
      <c r="D46" s="333"/>
      <c r="E46" s="333"/>
      <c r="F46" s="333"/>
      <c r="G46" s="333"/>
      <c r="H46" s="333"/>
      <c r="I46" s="333"/>
      <c r="J46" s="333"/>
      <c r="K46" s="24"/>
      <c r="L46" s="24"/>
      <c r="M46" s="24" t="s">
        <v>72</v>
      </c>
      <c r="N46" s="24" t="s">
        <v>72</v>
      </c>
      <c r="O46" s="24" t="s">
        <v>72</v>
      </c>
      <c r="P46" s="24" t="s">
        <v>72</v>
      </c>
      <c r="Q46" s="24" t="s">
        <v>72</v>
      </c>
      <c r="R46" s="24" t="s">
        <v>66</v>
      </c>
      <c r="S46" s="85">
        <f>V46+W46</f>
        <v>168</v>
      </c>
      <c r="T46" s="85"/>
      <c r="U46" s="86">
        <f>AE46+AJ46+AO46+AT46+AY46+BD46+BI46+BN46</f>
        <v>0</v>
      </c>
      <c r="V46" s="93">
        <f>AH46+AM46+AR46+AW46+BB46+BG46+BL46+BQ46</f>
        <v>2</v>
      </c>
      <c r="W46" s="24">
        <f>AF46+AK46+AP46+AU46+AZ46+BE46+BJ46+BO46</f>
        <v>166</v>
      </c>
      <c r="X46" s="94">
        <f>W46-Y46-AA46-Z46</f>
        <v>6</v>
      </c>
      <c r="Y46" s="94"/>
      <c r="Z46" s="94">
        <v>160</v>
      </c>
      <c r="AA46" s="94"/>
      <c r="AB46" s="94">
        <f>AG46+AL46+AQ46+AV46+BA46+BF46+BK46+BP46</f>
        <v>0</v>
      </c>
      <c r="AC46" s="95">
        <f>AE46+AJ46+AO46+AT46+AY46+BD46</f>
        <v>0</v>
      </c>
      <c r="AD46" s="96">
        <f>AF46+AG46+AH46</f>
        <v>0</v>
      </c>
      <c r="AE46" s="97"/>
      <c r="AF46" s="24"/>
      <c r="AG46" s="24"/>
      <c r="AH46" s="24"/>
      <c r="AI46" s="102">
        <f>AK46+AL46+AM46</f>
        <v>0</v>
      </c>
      <c r="AJ46" s="97"/>
      <c r="AK46" s="24"/>
      <c r="AL46" s="24"/>
      <c r="AM46" s="94"/>
      <c r="AN46" s="96">
        <f>AP46+AQ46+AR46</f>
        <v>32</v>
      </c>
      <c r="AO46" s="97"/>
      <c r="AP46" s="24">
        <v>30</v>
      </c>
      <c r="AQ46" s="24"/>
      <c r="AR46" s="24">
        <v>2</v>
      </c>
      <c r="AS46" s="102">
        <f>AU46+AV46+AW46</f>
        <v>40</v>
      </c>
      <c r="AT46" s="97"/>
      <c r="AU46" s="24">
        <v>40</v>
      </c>
      <c r="AV46" s="24"/>
      <c r="AW46" s="94"/>
      <c r="AX46" s="96">
        <f>AZ46+BA46+BB46</f>
        <v>22</v>
      </c>
      <c r="AY46" s="97"/>
      <c r="AZ46" s="24">
        <v>22</v>
      </c>
      <c r="BA46" s="24"/>
      <c r="BB46" s="24"/>
      <c r="BC46" s="102">
        <f>BE46+BF46+BG46</f>
        <v>34</v>
      </c>
      <c r="BD46" s="97"/>
      <c r="BE46" s="24">
        <v>34</v>
      </c>
      <c r="BF46" s="24"/>
      <c r="BG46" s="94"/>
      <c r="BH46" s="96">
        <f>BJ46+BK46+BL46</f>
        <v>20</v>
      </c>
      <c r="BI46" s="97"/>
      <c r="BJ46" s="24">
        <v>20</v>
      </c>
      <c r="BK46" s="24"/>
      <c r="BL46" s="24"/>
      <c r="BM46" s="96">
        <f>BO46+BP46+BQ46</f>
        <v>20</v>
      </c>
      <c r="BN46" s="97"/>
      <c r="BO46" s="24">
        <v>20</v>
      </c>
      <c r="BP46" s="24"/>
      <c r="BQ46" s="24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</row>
    <row r="47" spans="1:81" s="119" customFormat="1" ht="12" customHeight="1" x14ac:dyDescent="0.2">
      <c r="A47" s="114" t="s">
        <v>88</v>
      </c>
      <c r="B47" s="336" t="s">
        <v>89</v>
      </c>
      <c r="C47" s="336"/>
      <c r="D47" s="336"/>
      <c r="E47" s="336"/>
      <c r="F47" s="336"/>
      <c r="G47" s="336"/>
      <c r="H47" s="336"/>
      <c r="I47" s="336"/>
      <c r="J47" s="336"/>
      <c r="K47" s="337"/>
      <c r="L47" s="337"/>
      <c r="M47" s="337"/>
      <c r="N47" s="337"/>
      <c r="O47" s="337"/>
      <c r="P47" s="337"/>
      <c r="Q47" s="337"/>
      <c r="R47" s="337"/>
      <c r="S47" s="115">
        <f>SUM(S49:S51)</f>
        <v>326</v>
      </c>
      <c r="T47" s="116">
        <f t="shared" ref="T47:AY47" si="23">SUM(T49:T51)</f>
        <v>18</v>
      </c>
      <c r="U47" s="116">
        <f t="shared" si="23"/>
        <v>12</v>
      </c>
      <c r="V47" s="116">
        <f t="shared" si="23"/>
        <v>6</v>
      </c>
      <c r="W47" s="116">
        <f t="shared" si="23"/>
        <v>290</v>
      </c>
      <c r="X47" s="116">
        <f t="shared" si="23"/>
        <v>144</v>
      </c>
      <c r="Y47" s="116">
        <f t="shared" si="23"/>
        <v>0</v>
      </c>
      <c r="Z47" s="116">
        <f t="shared" si="23"/>
        <v>146</v>
      </c>
      <c r="AA47" s="116">
        <f t="shared" si="23"/>
        <v>0</v>
      </c>
      <c r="AB47" s="116">
        <f t="shared" si="23"/>
        <v>0</v>
      </c>
      <c r="AC47" s="117">
        <f t="shared" si="23"/>
        <v>12</v>
      </c>
      <c r="AD47" s="116">
        <f t="shared" si="23"/>
        <v>0</v>
      </c>
      <c r="AE47" s="116">
        <f t="shared" si="23"/>
        <v>0</v>
      </c>
      <c r="AF47" s="116">
        <f t="shared" si="23"/>
        <v>0</v>
      </c>
      <c r="AG47" s="116">
        <f t="shared" si="23"/>
        <v>0</v>
      </c>
      <c r="AH47" s="116">
        <f t="shared" si="23"/>
        <v>0</v>
      </c>
      <c r="AI47" s="115">
        <f t="shared" si="23"/>
        <v>0</v>
      </c>
      <c r="AJ47" s="116">
        <f t="shared" si="23"/>
        <v>0</v>
      </c>
      <c r="AK47" s="116">
        <f t="shared" si="23"/>
        <v>0</v>
      </c>
      <c r="AL47" s="116">
        <f t="shared" si="23"/>
        <v>0</v>
      </c>
      <c r="AM47" s="117">
        <f t="shared" si="23"/>
        <v>0</v>
      </c>
      <c r="AN47" s="116">
        <f t="shared" si="23"/>
        <v>140</v>
      </c>
      <c r="AO47" s="116">
        <f t="shared" si="23"/>
        <v>6</v>
      </c>
      <c r="AP47" s="116">
        <f t="shared" si="23"/>
        <v>138</v>
      </c>
      <c r="AQ47" s="116">
        <f t="shared" si="23"/>
        <v>0</v>
      </c>
      <c r="AR47" s="116">
        <f t="shared" si="23"/>
        <v>2</v>
      </c>
      <c r="AS47" s="115">
        <f t="shared" si="23"/>
        <v>88</v>
      </c>
      <c r="AT47" s="116">
        <f t="shared" si="23"/>
        <v>6</v>
      </c>
      <c r="AU47" s="116">
        <f t="shared" si="23"/>
        <v>86</v>
      </c>
      <c r="AV47" s="116">
        <f t="shared" si="23"/>
        <v>0</v>
      </c>
      <c r="AW47" s="117">
        <f t="shared" si="23"/>
        <v>2</v>
      </c>
      <c r="AX47" s="116">
        <f t="shared" si="23"/>
        <v>68</v>
      </c>
      <c r="AY47" s="116">
        <f t="shared" si="23"/>
        <v>0</v>
      </c>
      <c r="AZ47" s="116">
        <f t="shared" ref="AZ47:BQ47" si="24">SUM(AZ49:AZ51)</f>
        <v>66</v>
      </c>
      <c r="BA47" s="116">
        <f t="shared" si="24"/>
        <v>0</v>
      </c>
      <c r="BB47" s="116">
        <f t="shared" si="24"/>
        <v>2</v>
      </c>
      <c r="BC47" s="115">
        <f t="shared" si="24"/>
        <v>0</v>
      </c>
      <c r="BD47" s="116">
        <f t="shared" si="24"/>
        <v>0</v>
      </c>
      <c r="BE47" s="116">
        <f t="shared" si="24"/>
        <v>0</v>
      </c>
      <c r="BF47" s="116">
        <f t="shared" si="24"/>
        <v>0</v>
      </c>
      <c r="BG47" s="117">
        <f t="shared" si="24"/>
        <v>0</v>
      </c>
      <c r="BH47" s="116">
        <f t="shared" si="24"/>
        <v>0</v>
      </c>
      <c r="BI47" s="116">
        <f t="shared" si="24"/>
        <v>0</v>
      </c>
      <c r="BJ47" s="116">
        <f t="shared" si="24"/>
        <v>0</v>
      </c>
      <c r="BK47" s="116">
        <f t="shared" si="24"/>
        <v>0</v>
      </c>
      <c r="BL47" s="116">
        <f t="shared" si="24"/>
        <v>0</v>
      </c>
      <c r="BM47" s="116">
        <f t="shared" si="24"/>
        <v>0</v>
      </c>
      <c r="BN47" s="116">
        <f t="shared" si="24"/>
        <v>0</v>
      </c>
      <c r="BO47" s="116">
        <f t="shared" si="24"/>
        <v>0</v>
      </c>
      <c r="BP47" s="116">
        <f t="shared" si="24"/>
        <v>0</v>
      </c>
      <c r="BQ47" s="116">
        <f t="shared" si="24"/>
        <v>0</v>
      </c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</row>
    <row r="48" spans="1:81" s="73" customFormat="1" ht="10.5" customHeight="1" x14ac:dyDescent="0.2">
      <c r="A48" s="74"/>
      <c r="B48" s="327" t="s">
        <v>20</v>
      </c>
      <c r="C48" s="327"/>
      <c r="D48" s="327"/>
      <c r="E48" s="327"/>
      <c r="F48" s="327"/>
      <c r="G48" s="327"/>
      <c r="H48" s="327"/>
      <c r="I48" s="327"/>
      <c r="J48" s="327"/>
      <c r="K48" s="75"/>
      <c r="L48" s="75"/>
      <c r="M48" s="75"/>
      <c r="N48" s="75"/>
      <c r="O48" s="75"/>
      <c r="P48" s="75"/>
      <c r="Q48" s="75"/>
      <c r="R48" s="75"/>
      <c r="S48" s="76"/>
      <c r="T48" s="76"/>
      <c r="U48" s="120">
        <f>SUM(U49:U51)</f>
        <v>12</v>
      </c>
      <c r="V48" s="78"/>
      <c r="W48" s="76"/>
      <c r="X48" s="76"/>
      <c r="Y48" s="76"/>
      <c r="Z48" s="76"/>
      <c r="AA48" s="76"/>
      <c r="AB48" s="76"/>
      <c r="AC48" s="79"/>
      <c r="AD48" s="80"/>
      <c r="AE48" s="81"/>
      <c r="AF48" s="76"/>
      <c r="AG48" s="76"/>
      <c r="AH48" s="76"/>
      <c r="AI48" s="76"/>
      <c r="AJ48" s="81"/>
      <c r="AK48" s="76"/>
      <c r="AL48" s="76"/>
      <c r="AM48" s="82"/>
      <c r="AN48" s="80"/>
      <c r="AO48" s="81"/>
      <c r="AP48" s="76"/>
      <c r="AQ48" s="76"/>
      <c r="AR48" s="76"/>
      <c r="AS48" s="76"/>
      <c r="AT48" s="81"/>
      <c r="AU48" s="76"/>
      <c r="AV48" s="76"/>
      <c r="AW48" s="82"/>
      <c r="AX48" s="80"/>
      <c r="AY48" s="81"/>
      <c r="AZ48" s="76"/>
      <c r="BA48" s="76"/>
      <c r="BB48" s="76"/>
      <c r="BC48" s="76"/>
      <c r="BD48" s="81"/>
      <c r="BE48" s="76"/>
      <c r="BF48" s="76"/>
      <c r="BG48" s="82"/>
      <c r="BH48" s="80"/>
      <c r="BI48" s="81"/>
      <c r="BJ48" s="76"/>
      <c r="BK48" s="76"/>
      <c r="BL48" s="76"/>
      <c r="BM48" s="80"/>
      <c r="BN48" s="81"/>
      <c r="BO48" s="76"/>
      <c r="BP48" s="76"/>
      <c r="BQ48" s="76"/>
    </row>
    <row r="49" spans="1:81" s="119" customFormat="1" ht="12" customHeight="1" x14ac:dyDescent="0.2">
      <c r="A49" s="92" t="s">
        <v>90</v>
      </c>
      <c r="B49" s="333" t="s">
        <v>91</v>
      </c>
      <c r="C49" s="333"/>
      <c r="D49" s="333"/>
      <c r="E49" s="333"/>
      <c r="F49" s="333"/>
      <c r="G49" s="333"/>
      <c r="H49" s="333"/>
      <c r="I49" s="333"/>
      <c r="J49" s="333"/>
      <c r="K49" s="24"/>
      <c r="L49" s="121"/>
      <c r="M49" s="24"/>
      <c r="N49" s="24" t="s">
        <v>64</v>
      </c>
      <c r="O49" s="24"/>
      <c r="P49" s="24"/>
      <c r="Q49" s="24"/>
      <c r="R49" s="24"/>
      <c r="S49" s="85">
        <f>T49+V49+W49+U49</f>
        <v>166</v>
      </c>
      <c r="T49" s="85">
        <v>12</v>
      </c>
      <c r="U49" s="86">
        <f>AE49+AJ49+AO49+AT49+AY49+BD49+BI49+BN49</f>
        <v>6</v>
      </c>
      <c r="V49" s="93">
        <f>AH49+AM49+AR49+AW49+BB49+BG49+BL49+BQ49</f>
        <v>2</v>
      </c>
      <c r="W49" s="24">
        <f>AF49+AK49+AP49+AU49+AZ49+BE49+BJ49+BO49</f>
        <v>146</v>
      </c>
      <c r="X49" s="94">
        <f>W49-Y49-AA49-Z49</f>
        <v>76</v>
      </c>
      <c r="Y49" s="94"/>
      <c r="Z49" s="94">
        <v>70</v>
      </c>
      <c r="AA49" s="94"/>
      <c r="AB49" s="94">
        <f>AG49+AL49+AQ49+AV49+BA49+BF49+BK49+BP49</f>
        <v>0</v>
      </c>
      <c r="AC49" s="95">
        <f>AE49+AJ49+AO49+AT49+AY49+BD49</f>
        <v>6</v>
      </c>
      <c r="AD49" s="24">
        <f>AF49+AG49+AH49</f>
        <v>0</v>
      </c>
      <c r="AE49" s="97"/>
      <c r="AF49" s="24"/>
      <c r="AG49" s="24"/>
      <c r="AH49" s="24"/>
      <c r="AI49" s="23">
        <f>AK49+AL49+AM49</f>
        <v>0</v>
      </c>
      <c r="AJ49" s="97"/>
      <c r="AK49" s="24"/>
      <c r="AL49" s="24"/>
      <c r="AM49" s="94"/>
      <c r="AN49" s="24">
        <f>AP49+AQ49+AR49</f>
        <v>60</v>
      </c>
      <c r="AO49" s="97"/>
      <c r="AP49" s="24">
        <v>60</v>
      </c>
      <c r="AQ49" s="24"/>
      <c r="AR49" s="24"/>
      <c r="AS49" s="23">
        <f>AU49+AV49+AW49</f>
        <v>88</v>
      </c>
      <c r="AT49" s="97">
        <v>6</v>
      </c>
      <c r="AU49" s="24">
        <v>86</v>
      </c>
      <c r="AV49" s="24"/>
      <c r="AW49" s="94">
        <v>2</v>
      </c>
      <c r="AX49" s="24">
        <f>AZ49+BA49+BB49</f>
        <v>0</v>
      </c>
      <c r="AY49" s="97"/>
      <c r="AZ49" s="24"/>
      <c r="BA49" s="24"/>
      <c r="BB49" s="24"/>
      <c r="BC49" s="23">
        <f>BE49+BF49+BG49</f>
        <v>0</v>
      </c>
      <c r="BD49" s="97"/>
      <c r="BE49" s="24"/>
      <c r="BF49" s="24"/>
      <c r="BG49" s="94"/>
      <c r="BH49" s="24">
        <f>BJ49+BK49+BL49</f>
        <v>0</v>
      </c>
      <c r="BI49" s="97"/>
      <c r="BJ49" s="24"/>
      <c r="BK49" s="24"/>
      <c r="BL49" s="24"/>
      <c r="BM49" s="24">
        <f>BO49+BP49+BQ49</f>
        <v>0</v>
      </c>
      <c r="BN49" s="97"/>
      <c r="BO49" s="24"/>
      <c r="BP49" s="24"/>
      <c r="BQ49" s="24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</row>
    <row r="50" spans="1:81" s="119" customFormat="1" ht="12" customHeight="1" x14ac:dyDescent="0.2">
      <c r="A50" s="92" t="s">
        <v>92</v>
      </c>
      <c r="B50" s="333" t="s">
        <v>93</v>
      </c>
      <c r="C50" s="333"/>
      <c r="D50" s="333"/>
      <c r="E50" s="333"/>
      <c r="F50" s="333"/>
      <c r="G50" s="333"/>
      <c r="H50" s="333"/>
      <c r="I50" s="333"/>
      <c r="J50" s="333"/>
      <c r="K50" s="24"/>
      <c r="L50" s="24"/>
      <c r="M50" s="24" t="s">
        <v>64</v>
      </c>
      <c r="N50" s="24"/>
      <c r="O50" s="24"/>
      <c r="P50" s="24"/>
      <c r="Q50" s="24"/>
      <c r="R50" s="24"/>
      <c r="S50" s="85">
        <f>T50+V50+W50+U50</f>
        <v>92</v>
      </c>
      <c r="T50" s="85">
        <v>6</v>
      </c>
      <c r="U50" s="86">
        <f>AE50+AJ50+AO50+AT50+AY50+BD50+BI50+BN50</f>
        <v>6</v>
      </c>
      <c r="V50" s="93">
        <f>AH50+AM50+AR50+AW50+BB50+BG50+BL50+BQ50</f>
        <v>2</v>
      </c>
      <c r="W50" s="24">
        <f>AF50+AK50+AP50+AU50+AZ50+BE50+BJ50+BO50</f>
        <v>78</v>
      </c>
      <c r="X50" s="94">
        <f>W50-Y50-AA50-Z50</f>
        <v>30</v>
      </c>
      <c r="Y50" s="94"/>
      <c r="Z50" s="94">
        <v>48</v>
      </c>
      <c r="AA50" s="94"/>
      <c r="AB50" s="94">
        <f>AG50+AL50+AQ50+AV50+BA50+BF50+BK50+BP50</f>
        <v>0</v>
      </c>
      <c r="AC50" s="95">
        <f>AE50+AJ50+AO50+AT50+AY50+BD50</f>
        <v>6</v>
      </c>
      <c r="AD50" s="96">
        <f>AF50+AG50+AH50</f>
        <v>0</v>
      </c>
      <c r="AE50" s="97"/>
      <c r="AF50" s="24"/>
      <c r="AG50" s="24"/>
      <c r="AH50" s="24"/>
      <c r="AI50" s="102">
        <f>AK50+AL50+AM50</f>
        <v>0</v>
      </c>
      <c r="AJ50" s="97"/>
      <c r="AK50" s="24"/>
      <c r="AL50" s="24"/>
      <c r="AM50" s="94"/>
      <c r="AN50" s="24">
        <f>AP50+AQ50+AR50</f>
        <v>80</v>
      </c>
      <c r="AO50" s="97">
        <v>6</v>
      </c>
      <c r="AP50" s="24">
        <v>78</v>
      </c>
      <c r="AQ50" s="24"/>
      <c r="AR50" s="24">
        <v>2</v>
      </c>
      <c r="AS50" s="102">
        <f>AU50+AV50+AW50</f>
        <v>0</v>
      </c>
      <c r="AT50" s="97"/>
      <c r="AU50" s="24"/>
      <c r="AV50" s="24"/>
      <c r="AW50" s="94"/>
      <c r="AX50" s="96">
        <f>AZ50+BA50+BB50</f>
        <v>0</v>
      </c>
      <c r="AY50" s="97"/>
      <c r="AZ50" s="24"/>
      <c r="BA50" s="24"/>
      <c r="BB50" s="24"/>
      <c r="BC50" s="102">
        <f>BE50+BF50+BG50</f>
        <v>0</v>
      </c>
      <c r="BD50" s="97"/>
      <c r="BE50" s="24"/>
      <c r="BF50" s="24"/>
      <c r="BG50" s="94"/>
      <c r="BH50" s="96">
        <f>BJ50+BK50+BL50</f>
        <v>0</v>
      </c>
      <c r="BI50" s="97"/>
      <c r="BJ50" s="24"/>
      <c r="BK50" s="24"/>
      <c r="BL50" s="24"/>
      <c r="BM50" s="96">
        <f>BO50+BP50+BQ50</f>
        <v>0</v>
      </c>
      <c r="BN50" s="97"/>
      <c r="BO50" s="24"/>
      <c r="BP50" s="24"/>
      <c r="BQ50" s="24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</row>
    <row r="51" spans="1:81" s="119" customFormat="1" ht="12" customHeight="1" x14ac:dyDescent="0.2">
      <c r="A51" s="92" t="s">
        <v>94</v>
      </c>
      <c r="B51" s="333" t="s">
        <v>95</v>
      </c>
      <c r="C51" s="333"/>
      <c r="D51" s="333"/>
      <c r="E51" s="333"/>
      <c r="F51" s="333"/>
      <c r="G51" s="333"/>
      <c r="H51" s="333"/>
      <c r="I51" s="333"/>
      <c r="J51" s="333"/>
      <c r="K51" s="24"/>
      <c r="L51" s="121"/>
      <c r="M51" s="24"/>
      <c r="N51" s="24"/>
      <c r="O51" s="24" t="s">
        <v>66</v>
      </c>
      <c r="P51" s="24"/>
      <c r="Q51" s="24"/>
      <c r="R51" s="24"/>
      <c r="S51" s="85">
        <f>V51+W51</f>
        <v>68</v>
      </c>
      <c r="T51" s="85"/>
      <c r="U51" s="86">
        <f>AE51+AJ51+AO51+AT51+AY51+BD51+BI51+BN51</f>
        <v>0</v>
      </c>
      <c r="V51" s="93">
        <f>AH51+AM51+AR51+AW51+BB51+BG51+BL51+BQ51</f>
        <v>2</v>
      </c>
      <c r="W51" s="24">
        <f>AF51+AK51+AP51+AU51+AZ51+BE51+BJ51+BO51</f>
        <v>66</v>
      </c>
      <c r="X51" s="94">
        <f>W51-Y51-AA51-Z51</f>
        <v>38</v>
      </c>
      <c r="Y51" s="94"/>
      <c r="Z51" s="94">
        <v>28</v>
      </c>
      <c r="AA51" s="94"/>
      <c r="AB51" s="94">
        <f>AG51+AL51+AQ51+AV51+BA51+BF51+BK51+BP51</f>
        <v>0</v>
      </c>
      <c r="AC51" s="95">
        <f>AE51+AJ51+AO51+AT51+AY51+BD51</f>
        <v>0</v>
      </c>
      <c r="AD51" s="96">
        <f>AF51+AG51+AH51</f>
        <v>0</v>
      </c>
      <c r="AE51" s="97"/>
      <c r="AF51" s="24"/>
      <c r="AG51" s="24"/>
      <c r="AH51" s="24"/>
      <c r="AI51" s="102">
        <f>AK51+AL51+AM51</f>
        <v>0</v>
      </c>
      <c r="AJ51" s="97"/>
      <c r="AK51" s="24"/>
      <c r="AL51" s="24"/>
      <c r="AM51" s="94"/>
      <c r="AN51" s="96">
        <f>AP51+AQ51+AR51</f>
        <v>0</v>
      </c>
      <c r="AO51" s="97"/>
      <c r="AP51" s="24"/>
      <c r="AQ51" s="24"/>
      <c r="AR51" s="24"/>
      <c r="AS51" s="102">
        <f>AU51+AV51+AW51</f>
        <v>0</v>
      </c>
      <c r="AT51" s="97"/>
      <c r="AU51" s="24"/>
      <c r="AV51" s="24"/>
      <c r="AW51" s="94"/>
      <c r="AX51" s="96">
        <f>AZ51+BA51+BB51</f>
        <v>68</v>
      </c>
      <c r="AY51" s="97"/>
      <c r="AZ51" s="24">
        <v>66</v>
      </c>
      <c r="BA51" s="24"/>
      <c r="BB51" s="24">
        <v>2</v>
      </c>
      <c r="BC51" s="102">
        <f>BE51+BF51+BG51</f>
        <v>0</v>
      </c>
      <c r="BD51" s="97"/>
      <c r="BE51" s="24"/>
      <c r="BF51" s="24"/>
      <c r="BG51" s="94"/>
      <c r="BH51" s="96">
        <f>BJ51+BK51+BL51</f>
        <v>0</v>
      </c>
      <c r="BI51" s="97"/>
      <c r="BJ51" s="24"/>
      <c r="BK51" s="24"/>
      <c r="BL51" s="24"/>
      <c r="BM51" s="96">
        <f>BO51+BP51+BQ51</f>
        <v>0</v>
      </c>
      <c r="BN51" s="97"/>
      <c r="BO51" s="24"/>
      <c r="BP51" s="24"/>
      <c r="BQ51" s="24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</row>
    <row r="52" spans="1:81" s="73" customFormat="1" ht="11.25" customHeight="1" x14ac:dyDescent="0.2">
      <c r="A52" s="114" t="s">
        <v>96</v>
      </c>
      <c r="B52" s="336" t="s">
        <v>97</v>
      </c>
      <c r="C52" s="336"/>
      <c r="D52" s="336"/>
      <c r="E52" s="336"/>
      <c r="F52" s="336"/>
      <c r="G52" s="336"/>
      <c r="H52" s="336"/>
      <c r="I52" s="336"/>
      <c r="J52" s="336"/>
      <c r="K52" s="337"/>
      <c r="L52" s="337"/>
      <c r="M52" s="337"/>
      <c r="N52" s="337"/>
      <c r="O52" s="337"/>
      <c r="P52" s="337"/>
      <c r="Q52" s="337"/>
      <c r="R52" s="337"/>
      <c r="S52" s="122">
        <f>SUM(S54:S66)</f>
        <v>1025</v>
      </c>
      <c r="T52" s="123">
        <f>T53</f>
        <v>27</v>
      </c>
      <c r="U52" s="123">
        <f>U53</f>
        <v>24</v>
      </c>
      <c r="V52" s="123">
        <f>SUM(V54:V66)</f>
        <v>30</v>
      </c>
      <c r="W52" s="123">
        <f t="shared" ref="W52:BQ52" si="25">SUM(W54:W66)</f>
        <v>944</v>
      </c>
      <c r="X52" s="123">
        <f t="shared" si="25"/>
        <v>537</v>
      </c>
      <c r="Y52" s="123">
        <f t="shared" si="25"/>
        <v>94</v>
      </c>
      <c r="Z52" s="123">
        <f t="shared" si="25"/>
        <v>313</v>
      </c>
      <c r="AA52" s="123">
        <f t="shared" si="25"/>
        <v>0</v>
      </c>
      <c r="AB52" s="123">
        <f t="shared" si="25"/>
        <v>0</v>
      </c>
      <c r="AC52" s="123">
        <f t="shared" si="25"/>
        <v>18</v>
      </c>
      <c r="AD52" s="123">
        <f t="shared" si="25"/>
        <v>0</v>
      </c>
      <c r="AE52" s="123">
        <f t="shared" si="25"/>
        <v>0</v>
      </c>
      <c r="AF52" s="123">
        <f t="shared" si="25"/>
        <v>0</v>
      </c>
      <c r="AG52" s="123">
        <f t="shared" si="25"/>
        <v>0</v>
      </c>
      <c r="AH52" s="123">
        <f t="shared" si="25"/>
        <v>0</v>
      </c>
      <c r="AI52" s="123">
        <f t="shared" si="25"/>
        <v>0</v>
      </c>
      <c r="AJ52" s="123">
        <f t="shared" si="25"/>
        <v>0</v>
      </c>
      <c r="AK52" s="123">
        <f t="shared" si="25"/>
        <v>0</v>
      </c>
      <c r="AL52" s="123">
        <f t="shared" si="25"/>
        <v>0</v>
      </c>
      <c r="AM52" s="123">
        <f t="shared" si="25"/>
        <v>0</v>
      </c>
      <c r="AN52" s="123">
        <f t="shared" si="25"/>
        <v>324</v>
      </c>
      <c r="AO52" s="123">
        <f t="shared" si="25"/>
        <v>12</v>
      </c>
      <c r="AP52" s="123">
        <f t="shared" si="25"/>
        <v>314</v>
      </c>
      <c r="AQ52" s="123">
        <f t="shared" si="25"/>
        <v>0</v>
      </c>
      <c r="AR52" s="123">
        <f t="shared" si="25"/>
        <v>10</v>
      </c>
      <c r="AS52" s="123">
        <f t="shared" si="25"/>
        <v>332</v>
      </c>
      <c r="AT52" s="123">
        <f t="shared" si="25"/>
        <v>6</v>
      </c>
      <c r="AU52" s="123">
        <f>SUM(AU54:AU66)</f>
        <v>322</v>
      </c>
      <c r="AV52" s="123">
        <f t="shared" si="25"/>
        <v>0</v>
      </c>
      <c r="AW52" s="123">
        <f t="shared" si="25"/>
        <v>10</v>
      </c>
      <c r="AX52" s="123">
        <f t="shared" si="25"/>
        <v>0</v>
      </c>
      <c r="AY52" s="123">
        <f t="shared" si="25"/>
        <v>0</v>
      </c>
      <c r="AZ52" s="123">
        <f t="shared" si="25"/>
        <v>0</v>
      </c>
      <c r="BA52" s="123">
        <f t="shared" si="25"/>
        <v>0</v>
      </c>
      <c r="BB52" s="123">
        <f t="shared" si="25"/>
        <v>0</v>
      </c>
      <c r="BC52" s="123">
        <f t="shared" si="25"/>
        <v>68</v>
      </c>
      <c r="BD52" s="123">
        <f t="shared" si="25"/>
        <v>0</v>
      </c>
      <c r="BE52" s="123">
        <f t="shared" si="25"/>
        <v>66</v>
      </c>
      <c r="BF52" s="123">
        <f t="shared" si="25"/>
        <v>0</v>
      </c>
      <c r="BG52" s="123">
        <f t="shared" si="25"/>
        <v>2</v>
      </c>
      <c r="BH52" s="123">
        <f t="shared" si="25"/>
        <v>120</v>
      </c>
      <c r="BI52" s="123">
        <f t="shared" si="25"/>
        <v>6</v>
      </c>
      <c r="BJ52" s="123">
        <f t="shared" si="25"/>
        <v>116</v>
      </c>
      <c r="BK52" s="123">
        <f t="shared" si="25"/>
        <v>0</v>
      </c>
      <c r="BL52" s="123">
        <f t="shared" si="25"/>
        <v>4</v>
      </c>
      <c r="BM52" s="123">
        <f t="shared" si="25"/>
        <v>130</v>
      </c>
      <c r="BN52" s="123">
        <f t="shared" si="25"/>
        <v>0</v>
      </c>
      <c r="BO52" s="123">
        <f t="shared" si="25"/>
        <v>126</v>
      </c>
      <c r="BP52" s="123">
        <f t="shared" si="25"/>
        <v>0</v>
      </c>
      <c r="BQ52" s="123">
        <f t="shared" si="25"/>
        <v>4</v>
      </c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1:81" s="73" customFormat="1" ht="10.5" customHeight="1" x14ac:dyDescent="0.2">
      <c r="A53" s="74"/>
      <c r="B53" s="327" t="s">
        <v>20</v>
      </c>
      <c r="C53" s="327"/>
      <c r="D53" s="327"/>
      <c r="E53" s="327"/>
      <c r="F53" s="327"/>
      <c r="G53" s="327"/>
      <c r="H53" s="327"/>
      <c r="I53" s="327"/>
      <c r="J53" s="327"/>
      <c r="K53" s="75"/>
      <c r="L53" s="75"/>
      <c r="M53" s="75"/>
      <c r="N53" s="75"/>
      <c r="O53" s="75"/>
      <c r="P53" s="75"/>
      <c r="Q53" s="75"/>
      <c r="R53" s="75"/>
      <c r="S53" s="76"/>
      <c r="T53" s="120">
        <f>SUM(T54:T66)</f>
        <v>27</v>
      </c>
      <c r="U53" s="120">
        <f>SUM(U54:U66)</f>
        <v>24</v>
      </c>
      <c r="V53" s="78"/>
      <c r="W53" s="76"/>
      <c r="X53" s="76"/>
      <c r="Y53" s="76"/>
      <c r="Z53" s="76"/>
      <c r="AA53" s="76"/>
      <c r="AB53" s="76"/>
      <c r="AC53" s="79"/>
      <c r="AD53" s="80"/>
      <c r="AE53" s="81"/>
      <c r="AF53" s="76"/>
      <c r="AG53" s="76"/>
      <c r="AH53" s="76"/>
      <c r="AI53" s="76"/>
      <c r="AJ53" s="81"/>
      <c r="AK53" s="76"/>
      <c r="AL53" s="76"/>
      <c r="AM53" s="82"/>
      <c r="AN53" s="80"/>
      <c r="AO53" s="81"/>
      <c r="AP53" s="76"/>
      <c r="AQ53" s="76"/>
      <c r="AR53" s="76"/>
      <c r="AS53" s="76"/>
      <c r="AT53" s="81"/>
      <c r="AU53" s="76"/>
      <c r="AV53" s="76"/>
      <c r="AW53" s="82"/>
      <c r="AX53" s="80"/>
      <c r="AY53" s="81"/>
      <c r="AZ53" s="76"/>
      <c r="BA53" s="76"/>
      <c r="BB53" s="76"/>
      <c r="BC53" s="76"/>
      <c r="BD53" s="81"/>
      <c r="BE53" s="76"/>
      <c r="BF53" s="76"/>
      <c r="BG53" s="82"/>
      <c r="BH53" s="80"/>
      <c r="BI53" s="81"/>
      <c r="BJ53" s="76"/>
      <c r="BK53" s="76"/>
      <c r="BL53" s="76"/>
      <c r="BM53" s="80"/>
      <c r="BN53" s="81"/>
      <c r="BO53" s="76"/>
      <c r="BP53" s="76"/>
      <c r="BQ53" s="76"/>
    </row>
    <row r="54" spans="1:81" ht="11.25" customHeight="1" x14ac:dyDescent="0.2">
      <c r="A54" s="92" t="s">
        <v>98</v>
      </c>
      <c r="B54" s="333" t="s">
        <v>99</v>
      </c>
      <c r="C54" s="333"/>
      <c r="D54" s="333"/>
      <c r="E54" s="333"/>
      <c r="F54" s="333"/>
      <c r="G54" s="333"/>
      <c r="H54" s="333"/>
      <c r="I54" s="333"/>
      <c r="J54" s="333"/>
      <c r="K54" s="24"/>
      <c r="L54" s="24"/>
      <c r="M54" s="24" t="s">
        <v>64</v>
      </c>
      <c r="N54" s="24"/>
      <c r="O54" s="24"/>
      <c r="P54" s="24"/>
      <c r="Q54" s="24"/>
      <c r="R54" s="24"/>
      <c r="S54" s="85">
        <f>T54+V54+W54+U54</f>
        <v>76</v>
      </c>
      <c r="T54" s="85">
        <v>6</v>
      </c>
      <c r="U54" s="86">
        <f t="shared" ref="U54:U65" si="26">AE54+AJ54+AO54+AT54+AY54+BD54+BI54+BN54</f>
        <v>6</v>
      </c>
      <c r="V54" s="93">
        <f t="shared" ref="V54:V65" si="27">AH54+AM54+AR54+AW54+BB54+BG54+BL54+BQ54</f>
        <v>2</v>
      </c>
      <c r="W54" s="24">
        <f t="shared" ref="W54:W65" si="28">AF54+AK54+AP54+AU54+AZ54+BE54+BJ54+BO54</f>
        <v>62</v>
      </c>
      <c r="X54" s="94">
        <f t="shared" ref="X54:X65" si="29">W54-Y54-AA54-Z54</f>
        <v>12</v>
      </c>
      <c r="Y54" s="94">
        <v>28</v>
      </c>
      <c r="Z54" s="94">
        <v>22</v>
      </c>
      <c r="AA54" s="94"/>
      <c r="AB54" s="94">
        <f t="shared" ref="AB54:AB65" si="30">AG54+AL54+AQ54+AV54+BA54+BF54+BK54+BP54</f>
        <v>0</v>
      </c>
      <c r="AC54" s="95">
        <f t="shared" ref="AC54:AC62" si="31">AE54+AJ54+AO54+AT54+AY54+BD54</f>
        <v>6</v>
      </c>
      <c r="AD54" s="24">
        <f t="shared" ref="AD54:AD65" si="32">AF54+AG54+AH54</f>
        <v>0</v>
      </c>
      <c r="AE54" s="97"/>
      <c r="AF54" s="24"/>
      <c r="AG54" s="24"/>
      <c r="AH54" s="24"/>
      <c r="AI54" s="23">
        <f t="shared" ref="AI54:AI65" si="33">AK54+AL54+AM54</f>
        <v>0</v>
      </c>
      <c r="AJ54" s="97"/>
      <c r="AK54" s="24"/>
      <c r="AL54" s="24"/>
      <c r="AM54" s="94"/>
      <c r="AN54" s="24">
        <f t="shared" ref="AN54:AN65" si="34">AP54+AQ54+AR54</f>
        <v>64</v>
      </c>
      <c r="AO54" s="97">
        <v>6</v>
      </c>
      <c r="AP54" s="24">
        <v>62</v>
      </c>
      <c r="AQ54" s="24"/>
      <c r="AR54" s="24">
        <v>2</v>
      </c>
      <c r="AS54" s="23">
        <f t="shared" ref="AS54:AS65" si="35">AU54+AV54+AW54</f>
        <v>0</v>
      </c>
      <c r="AT54" s="97"/>
      <c r="AU54" s="24"/>
      <c r="AV54" s="24"/>
      <c r="AW54" s="94"/>
      <c r="AX54" s="24">
        <f t="shared" ref="AX54:AX65" si="36">AZ54+BA54+BB54</f>
        <v>0</v>
      </c>
      <c r="AY54" s="97"/>
      <c r="AZ54" s="24"/>
      <c r="BA54" s="24"/>
      <c r="BB54" s="24"/>
      <c r="BC54" s="23">
        <f t="shared" ref="BC54:BC65" si="37">BE54+BF54+BG54</f>
        <v>0</v>
      </c>
      <c r="BD54" s="97"/>
      <c r="BE54" s="24"/>
      <c r="BF54" s="24"/>
      <c r="BG54" s="94"/>
      <c r="BH54" s="24">
        <f t="shared" ref="BH54:BH65" si="38">BJ54+BK54+BL54</f>
        <v>0</v>
      </c>
      <c r="BI54" s="97"/>
      <c r="BJ54" s="24"/>
      <c r="BK54" s="24"/>
      <c r="BL54" s="24"/>
      <c r="BM54" s="24">
        <f t="shared" ref="BM54:BM65" si="39">BO54+BP54+BQ54</f>
        <v>0</v>
      </c>
      <c r="BN54" s="97"/>
      <c r="BO54" s="24"/>
      <c r="BP54" s="24"/>
      <c r="BQ54" s="24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</row>
    <row r="55" spans="1:81" ht="11.25" customHeight="1" x14ac:dyDescent="0.2">
      <c r="A55" s="92" t="s">
        <v>100</v>
      </c>
      <c r="B55" s="333" t="s">
        <v>101</v>
      </c>
      <c r="C55" s="333"/>
      <c r="D55" s="333"/>
      <c r="E55" s="333"/>
      <c r="F55" s="333"/>
      <c r="G55" s="333"/>
      <c r="H55" s="333"/>
      <c r="I55" s="333"/>
      <c r="J55" s="333"/>
      <c r="K55" s="24"/>
      <c r="L55" s="24"/>
      <c r="M55" s="24" t="s">
        <v>66</v>
      </c>
      <c r="N55" s="24"/>
      <c r="O55" s="24"/>
      <c r="P55" s="24"/>
      <c r="Q55" s="24"/>
      <c r="R55" s="24"/>
      <c r="S55" s="85">
        <f t="shared" ref="S55:S66" si="40">T55+V55+W55+U55</f>
        <v>64</v>
      </c>
      <c r="T55" s="85"/>
      <c r="U55" s="86">
        <f t="shared" si="26"/>
        <v>0</v>
      </c>
      <c r="V55" s="93">
        <f t="shared" si="27"/>
        <v>2</v>
      </c>
      <c r="W55" s="24">
        <f t="shared" si="28"/>
        <v>62</v>
      </c>
      <c r="X55" s="94">
        <f t="shared" si="29"/>
        <v>36</v>
      </c>
      <c r="Y55" s="94">
        <v>14</v>
      </c>
      <c r="Z55" s="94">
        <v>12</v>
      </c>
      <c r="AA55" s="94"/>
      <c r="AB55" s="94">
        <f t="shared" si="30"/>
        <v>0</v>
      </c>
      <c r="AC55" s="95">
        <f t="shared" si="31"/>
        <v>0</v>
      </c>
      <c r="AD55" s="96">
        <f t="shared" si="32"/>
        <v>0</v>
      </c>
      <c r="AE55" s="97"/>
      <c r="AF55" s="24"/>
      <c r="AG55" s="24"/>
      <c r="AH55" s="24"/>
      <c r="AI55" s="102">
        <f t="shared" si="33"/>
        <v>0</v>
      </c>
      <c r="AJ55" s="97"/>
      <c r="AK55" s="24"/>
      <c r="AL55" s="24"/>
      <c r="AM55" s="94"/>
      <c r="AN55" s="96">
        <f t="shared" si="34"/>
        <v>64</v>
      </c>
      <c r="AO55" s="97"/>
      <c r="AP55" s="24">
        <v>62</v>
      </c>
      <c r="AQ55" s="24"/>
      <c r="AR55" s="24">
        <v>2</v>
      </c>
      <c r="AS55" s="102">
        <f t="shared" si="35"/>
        <v>0</v>
      </c>
      <c r="AT55" s="97"/>
      <c r="AU55" s="24"/>
      <c r="AV55" s="24"/>
      <c r="AW55" s="94"/>
      <c r="AX55" s="96">
        <f t="shared" si="36"/>
        <v>0</v>
      </c>
      <c r="AY55" s="97"/>
      <c r="AZ55" s="24"/>
      <c r="BA55" s="24"/>
      <c r="BB55" s="24"/>
      <c r="BC55" s="102">
        <f t="shared" si="37"/>
        <v>0</v>
      </c>
      <c r="BD55" s="97"/>
      <c r="BE55" s="24"/>
      <c r="BF55" s="24"/>
      <c r="BG55" s="94"/>
      <c r="BH55" s="96">
        <f t="shared" si="38"/>
        <v>0</v>
      </c>
      <c r="BI55" s="97"/>
      <c r="BJ55" s="24"/>
      <c r="BK55" s="24"/>
      <c r="BL55" s="24"/>
      <c r="BM55" s="96">
        <f t="shared" si="39"/>
        <v>0</v>
      </c>
      <c r="BN55" s="97"/>
      <c r="BO55" s="24"/>
      <c r="BP55" s="24"/>
      <c r="BQ55" s="24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ht="11.25" customHeight="1" x14ac:dyDescent="0.2">
      <c r="A56" s="92" t="s">
        <v>102</v>
      </c>
      <c r="B56" s="333" t="s">
        <v>103</v>
      </c>
      <c r="C56" s="333"/>
      <c r="D56" s="333"/>
      <c r="E56" s="333"/>
      <c r="F56" s="333"/>
      <c r="G56" s="333"/>
      <c r="H56" s="333"/>
      <c r="I56" s="333"/>
      <c r="J56" s="333"/>
      <c r="K56" s="24"/>
      <c r="L56" s="24"/>
      <c r="M56" s="24" t="s">
        <v>66</v>
      </c>
      <c r="N56" s="125"/>
      <c r="O56" s="24"/>
      <c r="P56" s="24"/>
      <c r="Q56" s="24"/>
      <c r="R56" s="24"/>
      <c r="S56" s="85">
        <f t="shared" si="40"/>
        <v>64</v>
      </c>
      <c r="T56" s="85"/>
      <c r="U56" s="86">
        <f t="shared" si="26"/>
        <v>0</v>
      </c>
      <c r="V56" s="93">
        <f t="shared" si="27"/>
        <v>2</v>
      </c>
      <c r="W56" s="24">
        <f t="shared" si="28"/>
        <v>62</v>
      </c>
      <c r="X56" s="94">
        <f t="shared" si="29"/>
        <v>32</v>
      </c>
      <c r="Y56" s="94">
        <v>20</v>
      </c>
      <c r="Z56" s="94">
        <v>10</v>
      </c>
      <c r="AA56" s="94"/>
      <c r="AB56" s="94">
        <f t="shared" si="30"/>
        <v>0</v>
      </c>
      <c r="AC56" s="95">
        <f t="shared" si="31"/>
        <v>0</v>
      </c>
      <c r="AD56" s="96">
        <f t="shared" si="32"/>
        <v>0</v>
      </c>
      <c r="AE56" s="97"/>
      <c r="AF56" s="24"/>
      <c r="AG56" s="24"/>
      <c r="AH56" s="24"/>
      <c r="AI56" s="102">
        <f t="shared" si="33"/>
        <v>0</v>
      </c>
      <c r="AJ56" s="97"/>
      <c r="AK56" s="24"/>
      <c r="AL56" s="24"/>
      <c r="AM56" s="94"/>
      <c r="AN56" s="96">
        <f t="shared" si="34"/>
        <v>64</v>
      </c>
      <c r="AO56" s="97"/>
      <c r="AP56" s="24">
        <v>62</v>
      </c>
      <c r="AQ56" s="24"/>
      <c r="AR56" s="24">
        <v>2</v>
      </c>
      <c r="AS56" s="102">
        <f t="shared" si="35"/>
        <v>0</v>
      </c>
      <c r="AT56" s="97"/>
      <c r="AU56" s="24"/>
      <c r="AV56" s="24"/>
      <c r="AW56" s="94"/>
      <c r="AX56" s="96">
        <f t="shared" si="36"/>
        <v>0</v>
      </c>
      <c r="AY56" s="97"/>
      <c r="AZ56" s="24"/>
      <c r="BA56" s="24"/>
      <c r="BB56" s="24"/>
      <c r="BC56" s="102">
        <f t="shared" si="37"/>
        <v>0</v>
      </c>
      <c r="BD56" s="97"/>
      <c r="BE56" s="24"/>
      <c r="BF56" s="24"/>
      <c r="BG56" s="94"/>
      <c r="BH56" s="96">
        <f t="shared" si="38"/>
        <v>0</v>
      </c>
      <c r="BI56" s="97"/>
      <c r="BJ56" s="24"/>
      <c r="BK56" s="24"/>
      <c r="BL56" s="24"/>
      <c r="BM56" s="96">
        <f t="shared" si="39"/>
        <v>0</v>
      </c>
      <c r="BN56" s="97"/>
      <c r="BO56" s="24"/>
      <c r="BP56" s="24"/>
      <c r="BQ56" s="24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ht="11.25" customHeight="1" x14ac:dyDescent="0.2">
      <c r="A57" s="92" t="s">
        <v>104</v>
      </c>
      <c r="B57" s="333" t="s">
        <v>105</v>
      </c>
      <c r="C57" s="333"/>
      <c r="D57" s="333"/>
      <c r="E57" s="333"/>
      <c r="F57" s="333"/>
      <c r="G57" s="333"/>
      <c r="H57" s="333"/>
      <c r="I57" s="333"/>
      <c r="J57" s="333"/>
      <c r="K57" s="24"/>
      <c r="L57" s="24"/>
      <c r="M57" s="24" t="s">
        <v>66</v>
      </c>
      <c r="N57" s="126" t="s">
        <v>64</v>
      </c>
      <c r="O57" s="24"/>
      <c r="P57" s="24"/>
      <c r="Q57" s="24"/>
      <c r="R57" s="24"/>
      <c r="S57" s="85">
        <f t="shared" si="40"/>
        <v>266</v>
      </c>
      <c r="T57" s="85">
        <v>12</v>
      </c>
      <c r="U57" s="86">
        <f t="shared" si="26"/>
        <v>6</v>
      </c>
      <c r="V57" s="93">
        <f t="shared" si="27"/>
        <v>6</v>
      </c>
      <c r="W57" s="24">
        <f t="shared" si="28"/>
        <v>242</v>
      </c>
      <c r="X57" s="94">
        <f t="shared" si="29"/>
        <v>162</v>
      </c>
      <c r="Y57" s="94">
        <v>32</v>
      </c>
      <c r="Z57" s="94">
        <v>48</v>
      </c>
      <c r="AA57" s="94"/>
      <c r="AB57" s="94">
        <f t="shared" si="30"/>
        <v>0</v>
      </c>
      <c r="AC57" s="95">
        <f t="shared" si="31"/>
        <v>6</v>
      </c>
      <c r="AD57" s="96">
        <f t="shared" si="32"/>
        <v>0</v>
      </c>
      <c r="AE57" s="97"/>
      <c r="AF57" s="24"/>
      <c r="AG57" s="24"/>
      <c r="AH57" s="24"/>
      <c r="AI57" s="102">
        <f t="shared" si="33"/>
        <v>0</v>
      </c>
      <c r="AJ57" s="97"/>
      <c r="AK57" s="24"/>
      <c r="AL57" s="24"/>
      <c r="AM57" s="94"/>
      <c r="AN57" s="96">
        <f t="shared" si="34"/>
        <v>62</v>
      </c>
      <c r="AO57" s="97"/>
      <c r="AP57" s="24">
        <v>60</v>
      </c>
      <c r="AQ57" s="24"/>
      <c r="AR57" s="24">
        <v>2</v>
      </c>
      <c r="AS57" s="102">
        <f t="shared" si="35"/>
        <v>186</v>
      </c>
      <c r="AT57" s="97">
        <v>6</v>
      </c>
      <c r="AU57" s="24">
        <v>182</v>
      </c>
      <c r="AV57" s="24"/>
      <c r="AW57" s="94">
        <v>4</v>
      </c>
      <c r="AX57" s="96">
        <f t="shared" si="36"/>
        <v>0</v>
      </c>
      <c r="AY57" s="97"/>
      <c r="AZ57" s="24"/>
      <c r="BA57" s="24"/>
      <c r="BB57" s="24"/>
      <c r="BC57" s="102">
        <f t="shared" si="37"/>
        <v>0</v>
      </c>
      <c r="BD57" s="97"/>
      <c r="BE57" s="24"/>
      <c r="BF57" s="24"/>
      <c r="BG57" s="94"/>
      <c r="BH57" s="96">
        <f t="shared" si="38"/>
        <v>0</v>
      </c>
      <c r="BI57" s="97"/>
      <c r="BJ57" s="24"/>
      <c r="BK57" s="24"/>
      <c r="BL57" s="24"/>
      <c r="BM57" s="96">
        <f t="shared" si="39"/>
        <v>0</v>
      </c>
      <c r="BN57" s="97"/>
      <c r="BO57" s="24"/>
      <c r="BP57" s="24"/>
      <c r="BQ57" s="24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</row>
    <row r="58" spans="1:81" ht="11.25" customHeight="1" x14ac:dyDescent="0.2">
      <c r="A58" s="92" t="s">
        <v>106</v>
      </c>
      <c r="B58" s="333" t="s">
        <v>107</v>
      </c>
      <c r="C58" s="333"/>
      <c r="D58" s="333"/>
      <c r="E58" s="333"/>
      <c r="F58" s="333"/>
      <c r="G58" s="333"/>
      <c r="H58" s="333"/>
      <c r="I58" s="333"/>
      <c r="J58" s="333"/>
      <c r="K58" s="24"/>
      <c r="L58" s="24"/>
      <c r="M58" s="24"/>
      <c r="N58" s="24"/>
      <c r="O58" s="24"/>
      <c r="P58" s="24"/>
      <c r="Q58" s="24"/>
      <c r="R58" s="24" t="s">
        <v>66</v>
      </c>
      <c r="S58" s="85">
        <f t="shared" si="40"/>
        <v>70</v>
      </c>
      <c r="T58" s="85"/>
      <c r="U58" s="86">
        <f t="shared" si="26"/>
        <v>0</v>
      </c>
      <c r="V58" s="93">
        <f t="shared" si="27"/>
        <v>2</v>
      </c>
      <c r="W58" s="24">
        <f t="shared" si="28"/>
        <v>68</v>
      </c>
      <c r="X58" s="94">
        <f t="shared" si="29"/>
        <v>52</v>
      </c>
      <c r="Y58" s="94"/>
      <c r="Z58" s="94">
        <v>16</v>
      </c>
      <c r="AA58" s="94"/>
      <c r="AB58" s="94">
        <f t="shared" si="30"/>
        <v>0</v>
      </c>
      <c r="AC58" s="95">
        <f t="shared" si="31"/>
        <v>0</v>
      </c>
      <c r="AD58" s="96">
        <f t="shared" si="32"/>
        <v>0</v>
      </c>
      <c r="AE58" s="97"/>
      <c r="AF58" s="24"/>
      <c r="AG58" s="24"/>
      <c r="AH58" s="24"/>
      <c r="AI58" s="102">
        <f t="shared" si="33"/>
        <v>0</v>
      </c>
      <c r="AJ58" s="97"/>
      <c r="AK58" s="24"/>
      <c r="AL58" s="24"/>
      <c r="AM58" s="94"/>
      <c r="AN58" s="96">
        <f t="shared" si="34"/>
        <v>0</v>
      </c>
      <c r="AO58" s="97"/>
      <c r="AP58" s="24"/>
      <c r="AQ58" s="24"/>
      <c r="AR58" s="24"/>
      <c r="AS58" s="102">
        <f t="shared" si="35"/>
        <v>0</v>
      </c>
      <c r="AT58" s="97"/>
      <c r="AU58" s="24"/>
      <c r="AV58" s="24"/>
      <c r="AW58" s="94"/>
      <c r="AX58" s="96">
        <f t="shared" si="36"/>
        <v>0</v>
      </c>
      <c r="AY58" s="97"/>
      <c r="AZ58" s="24"/>
      <c r="BA58" s="24"/>
      <c r="BB58" s="24"/>
      <c r="BC58" s="102">
        <f t="shared" si="37"/>
        <v>0</v>
      </c>
      <c r="BD58" s="97"/>
      <c r="BE58" s="24"/>
      <c r="BF58" s="24"/>
      <c r="BG58" s="94"/>
      <c r="BH58" s="96">
        <f t="shared" si="38"/>
        <v>0</v>
      </c>
      <c r="BI58" s="97"/>
      <c r="BJ58" s="24"/>
      <c r="BK58" s="24"/>
      <c r="BL58" s="24"/>
      <c r="BM58" s="96">
        <f t="shared" si="39"/>
        <v>70</v>
      </c>
      <c r="BN58" s="97"/>
      <c r="BO58" s="24">
        <v>68</v>
      </c>
      <c r="BP58" s="24"/>
      <c r="BQ58" s="24">
        <v>2</v>
      </c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ht="11.25" customHeight="1" x14ac:dyDescent="0.2">
      <c r="A59" s="92" t="s">
        <v>108</v>
      </c>
      <c r="B59" s="333" t="s">
        <v>109</v>
      </c>
      <c r="C59" s="333"/>
      <c r="D59" s="333"/>
      <c r="E59" s="333"/>
      <c r="F59" s="333"/>
      <c r="G59" s="333"/>
      <c r="H59" s="333"/>
      <c r="I59" s="333"/>
      <c r="J59" s="333"/>
      <c r="K59" s="24"/>
      <c r="L59" s="24"/>
      <c r="M59" s="24"/>
      <c r="N59" s="24"/>
      <c r="O59" s="24"/>
      <c r="P59" s="24" t="s">
        <v>66</v>
      </c>
      <c r="Q59" s="24"/>
      <c r="R59" s="24"/>
      <c r="S59" s="85">
        <f t="shared" si="40"/>
        <v>68</v>
      </c>
      <c r="T59" s="85"/>
      <c r="U59" s="86">
        <f t="shared" si="26"/>
        <v>0</v>
      </c>
      <c r="V59" s="93">
        <f t="shared" si="27"/>
        <v>2</v>
      </c>
      <c r="W59" s="24">
        <f t="shared" si="28"/>
        <v>66</v>
      </c>
      <c r="X59" s="94">
        <f t="shared" si="29"/>
        <v>31</v>
      </c>
      <c r="Y59" s="94"/>
      <c r="Z59" s="94">
        <v>35</v>
      </c>
      <c r="AA59" s="94"/>
      <c r="AB59" s="94">
        <f t="shared" si="30"/>
        <v>0</v>
      </c>
      <c r="AC59" s="95">
        <f t="shared" si="31"/>
        <v>0</v>
      </c>
      <c r="AD59" s="96">
        <f t="shared" si="32"/>
        <v>0</v>
      </c>
      <c r="AE59" s="97"/>
      <c r="AF59" s="24"/>
      <c r="AG59" s="24"/>
      <c r="AH59" s="24"/>
      <c r="AI59" s="102">
        <f t="shared" si="33"/>
        <v>0</v>
      </c>
      <c r="AJ59" s="97"/>
      <c r="AK59" s="24"/>
      <c r="AL59" s="24"/>
      <c r="AM59" s="94"/>
      <c r="AN59" s="96">
        <f t="shared" si="34"/>
        <v>0</v>
      </c>
      <c r="AO59" s="97"/>
      <c r="AP59" s="24"/>
      <c r="AQ59" s="24"/>
      <c r="AR59" s="24"/>
      <c r="AS59" s="102">
        <f t="shared" si="35"/>
        <v>0</v>
      </c>
      <c r="AT59" s="97"/>
      <c r="AU59" s="24"/>
      <c r="AV59" s="24"/>
      <c r="AW59" s="94"/>
      <c r="AX59" s="96">
        <f t="shared" si="36"/>
        <v>0</v>
      </c>
      <c r="AY59" s="97"/>
      <c r="AZ59" s="24"/>
      <c r="BA59" s="24"/>
      <c r="BB59" s="24"/>
      <c r="BC59" s="102">
        <f t="shared" si="37"/>
        <v>68</v>
      </c>
      <c r="BD59" s="97"/>
      <c r="BE59" s="24">
        <v>66</v>
      </c>
      <c r="BF59" s="24"/>
      <c r="BG59" s="94">
        <v>2</v>
      </c>
      <c r="BH59" s="96">
        <f t="shared" si="38"/>
        <v>0</v>
      </c>
      <c r="BI59" s="97"/>
      <c r="BJ59" s="24"/>
      <c r="BK59" s="24"/>
      <c r="BL59" s="24"/>
      <c r="BM59" s="96">
        <f t="shared" si="39"/>
        <v>0</v>
      </c>
      <c r="BN59" s="97"/>
      <c r="BO59" s="24"/>
      <c r="BP59" s="24"/>
      <c r="BQ59" s="24"/>
    </row>
    <row r="60" spans="1:81" ht="11.25" customHeight="1" x14ac:dyDescent="0.2">
      <c r="A60" s="92" t="s">
        <v>110</v>
      </c>
      <c r="B60" s="333" t="s">
        <v>111</v>
      </c>
      <c r="C60" s="333"/>
      <c r="D60" s="333"/>
      <c r="E60" s="333"/>
      <c r="F60" s="333"/>
      <c r="G60" s="333"/>
      <c r="H60" s="333"/>
      <c r="I60" s="333"/>
      <c r="J60" s="333"/>
      <c r="K60" s="24"/>
      <c r="L60" s="24"/>
      <c r="M60" s="24"/>
      <c r="N60" s="24"/>
      <c r="O60" s="24"/>
      <c r="P60" s="24"/>
      <c r="Q60" s="24"/>
      <c r="R60" s="24" t="s">
        <v>66</v>
      </c>
      <c r="S60" s="85">
        <f t="shared" si="40"/>
        <v>60</v>
      </c>
      <c r="T60" s="85"/>
      <c r="U60" s="86">
        <f t="shared" si="26"/>
        <v>0</v>
      </c>
      <c r="V60" s="93">
        <f t="shared" si="27"/>
        <v>2</v>
      </c>
      <c r="W60" s="24">
        <f t="shared" si="28"/>
        <v>58</v>
      </c>
      <c r="X60" s="94">
        <f t="shared" si="29"/>
        <v>28</v>
      </c>
      <c r="Y60" s="94"/>
      <c r="Z60" s="94">
        <v>30</v>
      </c>
      <c r="AA60" s="94"/>
      <c r="AB60" s="94">
        <f t="shared" si="30"/>
        <v>0</v>
      </c>
      <c r="AC60" s="95">
        <f t="shared" si="31"/>
        <v>0</v>
      </c>
      <c r="AD60" s="96">
        <f t="shared" si="32"/>
        <v>0</v>
      </c>
      <c r="AE60" s="97"/>
      <c r="AF60" s="24"/>
      <c r="AG60" s="24"/>
      <c r="AH60" s="24"/>
      <c r="AI60" s="102">
        <f t="shared" si="33"/>
        <v>0</v>
      </c>
      <c r="AJ60" s="97"/>
      <c r="AK60" s="24"/>
      <c r="AL60" s="24"/>
      <c r="AM60" s="94"/>
      <c r="AN60" s="96">
        <f t="shared" si="34"/>
        <v>0</v>
      </c>
      <c r="AO60" s="97"/>
      <c r="AP60" s="24"/>
      <c r="AQ60" s="24"/>
      <c r="AR60" s="24"/>
      <c r="AS60" s="102">
        <f t="shared" si="35"/>
        <v>0</v>
      </c>
      <c r="AT60" s="97"/>
      <c r="AU60" s="24"/>
      <c r="AV60" s="24"/>
      <c r="AW60" s="94"/>
      <c r="AX60" s="96">
        <f t="shared" si="36"/>
        <v>0</v>
      </c>
      <c r="AY60" s="97"/>
      <c r="AZ60" s="24"/>
      <c r="BA60" s="24"/>
      <c r="BB60" s="24"/>
      <c r="BC60" s="102">
        <f t="shared" si="37"/>
        <v>0</v>
      </c>
      <c r="BD60" s="97"/>
      <c r="BE60" s="24"/>
      <c r="BF60" s="24"/>
      <c r="BG60" s="94"/>
      <c r="BH60" s="96">
        <f t="shared" si="38"/>
        <v>0</v>
      </c>
      <c r="BI60" s="97"/>
      <c r="BJ60" s="24"/>
      <c r="BK60" s="24"/>
      <c r="BL60" s="24"/>
      <c r="BM60" s="96">
        <f t="shared" si="39"/>
        <v>60</v>
      </c>
      <c r="BN60" s="97"/>
      <c r="BO60" s="24">
        <v>58</v>
      </c>
      <c r="BP60" s="24"/>
      <c r="BQ60" s="24">
        <v>2</v>
      </c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</row>
    <row r="61" spans="1:81" ht="11.25" customHeight="1" x14ac:dyDescent="0.2">
      <c r="A61" s="92" t="s">
        <v>112</v>
      </c>
      <c r="B61" s="338" t="s">
        <v>113</v>
      </c>
      <c r="C61" s="338"/>
      <c r="D61" s="338"/>
      <c r="E61" s="338"/>
      <c r="F61" s="338"/>
      <c r="G61" s="338"/>
      <c r="H61" s="338"/>
      <c r="I61" s="338"/>
      <c r="J61" s="338"/>
      <c r="K61" s="24"/>
      <c r="L61" s="24"/>
      <c r="M61" s="24" t="s">
        <v>64</v>
      </c>
      <c r="N61" s="24"/>
      <c r="O61" s="24"/>
      <c r="P61" s="24"/>
      <c r="Q61" s="24"/>
      <c r="R61" s="24"/>
      <c r="S61" s="85">
        <f>T61+V61+W61+U61</f>
        <v>82</v>
      </c>
      <c r="T61" s="85">
        <v>6</v>
      </c>
      <c r="U61" s="86">
        <f t="shared" si="26"/>
        <v>6</v>
      </c>
      <c r="V61" s="93">
        <f t="shared" si="27"/>
        <v>2</v>
      </c>
      <c r="W61" s="24">
        <f t="shared" si="28"/>
        <v>68</v>
      </c>
      <c r="X61" s="94">
        <f t="shared" si="29"/>
        <v>38</v>
      </c>
      <c r="Y61" s="94"/>
      <c r="Z61" s="94">
        <v>30</v>
      </c>
      <c r="AA61" s="94"/>
      <c r="AB61" s="94">
        <f t="shared" si="30"/>
        <v>0</v>
      </c>
      <c r="AC61" s="95">
        <f t="shared" si="31"/>
        <v>6</v>
      </c>
      <c r="AD61" s="96">
        <f t="shared" si="32"/>
        <v>0</v>
      </c>
      <c r="AE61" s="97"/>
      <c r="AF61" s="24"/>
      <c r="AG61" s="24"/>
      <c r="AH61" s="24"/>
      <c r="AI61" s="102">
        <f t="shared" si="33"/>
        <v>0</v>
      </c>
      <c r="AJ61" s="97"/>
      <c r="AK61" s="24"/>
      <c r="AL61" s="24"/>
      <c r="AM61" s="94"/>
      <c r="AN61" s="96">
        <f t="shared" si="34"/>
        <v>70</v>
      </c>
      <c r="AO61" s="97">
        <v>6</v>
      </c>
      <c r="AP61" s="24">
        <v>68</v>
      </c>
      <c r="AQ61" s="24"/>
      <c r="AR61" s="24">
        <v>2</v>
      </c>
      <c r="AS61" s="102">
        <f t="shared" si="35"/>
        <v>0</v>
      </c>
      <c r="AT61" s="97"/>
      <c r="AU61" s="24"/>
      <c r="AV61" s="24"/>
      <c r="AW61" s="94"/>
      <c r="AX61" s="96">
        <f t="shared" si="36"/>
        <v>0</v>
      </c>
      <c r="AY61" s="97"/>
      <c r="AZ61" s="24"/>
      <c r="BA61" s="24"/>
      <c r="BB61" s="24"/>
      <c r="BC61" s="102">
        <f t="shared" si="37"/>
        <v>0</v>
      </c>
      <c r="BD61" s="97"/>
      <c r="BE61" s="24"/>
      <c r="BF61" s="24"/>
      <c r="BG61" s="94"/>
      <c r="BH61" s="96">
        <f t="shared" si="38"/>
        <v>0</v>
      </c>
      <c r="BI61" s="97"/>
      <c r="BJ61" s="24"/>
      <c r="BK61" s="24"/>
      <c r="BL61" s="24"/>
      <c r="BM61" s="96">
        <f t="shared" si="39"/>
        <v>0</v>
      </c>
      <c r="BN61" s="97"/>
      <c r="BO61" s="24"/>
      <c r="BP61" s="24"/>
      <c r="BQ61" s="24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ht="11.25" customHeight="1" x14ac:dyDescent="0.2">
      <c r="A62" s="92" t="s">
        <v>114</v>
      </c>
      <c r="B62" s="333" t="s">
        <v>115</v>
      </c>
      <c r="C62" s="333"/>
      <c r="D62" s="333"/>
      <c r="E62" s="333"/>
      <c r="F62" s="333"/>
      <c r="G62" s="333"/>
      <c r="H62" s="333"/>
      <c r="I62" s="333"/>
      <c r="J62" s="333"/>
      <c r="K62" s="24"/>
      <c r="L62" s="24"/>
      <c r="M62" s="24"/>
      <c r="N62" s="24" t="s">
        <v>66</v>
      </c>
      <c r="O62" s="24"/>
      <c r="P62" s="24"/>
      <c r="Q62" s="24"/>
      <c r="R62" s="24"/>
      <c r="S62" s="85">
        <f t="shared" si="40"/>
        <v>42</v>
      </c>
      <c r="T62" s="85"/>
      <c r="U62" s="86">
        <f t="shared" si="26"/>
        <v>0</v>
      </c>
      <c r="V62" s="93">
        <f t="shared" si="27"/>
        <v>2</v>
      </c>
      <c r="W62" s="24">
        <f t="shared" si="28"/>
        <v>40</v>
      </c>
      <c r="X62" s="94">
        <f t="shared" si="29"/>
        <v>26</v>
      </c>
      <c r="Y62" s="94"/>
      <c r="Z62" s="94">
        <v>14</v>
      </c>
      <c r="AA62" s="94"/>
      <c r="AB62" s="94">
        <f t="shared" si="30"/>
        <v>0</v>
      </c>
      <c r="AC62" s="95">
        <f t="shared" si="31"/>
        <v>0</v>
      </c>
      <c r="AD62" s="96">
        <f t="shared" si="32"/>
        <v>0</v>
      </c>
      <c r="AE62" s="97"/>
      <c r="AF62" s="24"/>
      <c r="AG62" s="24"/>
      <c r="AH62" s="24"/>
      <c r="AI62" s="102">
        <f t="shared" si="33"/>
        <v>0</v>
      </c>
      <c r="AJ62" s="97"/>
      <c r="AK62" s="24"/>
      <c r="AL62" s="24"/>
      <c r="AM62" s="94"/>
      <c r="AN62" s="96">
        <f t="shared" si="34"/>
        <v>0</v>
      </c>
      <c r="AO62" s="97"/>
      <c r="AP62" s="24"/>
      <c r="AQ62" s="24"/>
      <c r="AR62" s="24"/>
      <c r="AS62" s="102">
        <f t="shared" si="35"/>
        <v>42</v>
      </c>
      <c r="AT62" s="97"/>
      <c r="AU62" s="24">
        <v>40</v>
      </c>
      <c r="AV62" s="24"/>
      <c r="AW62" s="94">
        <v>2</v>
      </c>
      <c r="AX62" s="96">
        <f t="shared" si="36"/>
        <v>0</v>
      </c>
      <c r="AY62" s="97"/>
      <c r="AZ62" s="24"/>
      <c r="BA62" s="24"/>
      <c r="BB62" s="24"/>
      <c r="BC62" s="102">
        <f t="shared" si="37"/>
        <v>0</v>
      </c>
      <c r="BD62" s="97"/>
      <c r="BE62" s="24"/>
      <c r="BF62" s="24"/>
      <c r="BG62" s="94"/>
      <c r="BH62" s="96">
        <f t="shared" si="38"/>
        <v>0</v>
      </c>
      <c r="BI62" s="97"/>
      <c r="BJ62" s="24"/>
      <c r="BK62" s="24"/>
      <c r="BL62" s="24"/>
      <c r="BM62" s="96">
        <f t="shared" si="39"/>
        <v>0</v>
      </c>
      <c r="BN62" s="97"/>
      <c r="BO62" s="24"/>
      <c r="BP62" s="24"/>
      <c r="BQ62" s="24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ht="11.25" customHeight="1" x14ac:dyDescent="0.2">
      <c r="A63" s="92" t="s">
        <v>116</v>
      </c>
      <c r="B63" s="333" t="s">
        <v>117</v>
      </c>
      <c r="C63" s="333"/>
      <c r="D63" s="333"/>
      <c r="E63" s="333"/>
      <c r="F63" s="333"/>
      <c r="G63" s="333"/>
      <c r="H63" s="333"/>
      <c r="I63" s="333"/>
      <c r="J63" s="333"/>
      <c r="K63" s="24"/>
      <c r="L63" s="24"/>
      <c r="M63" s="24"/>
      <c r="N63" s="24"/>
      <c r="O63" s="24"/>
      <c r="P63" s="24"/>
      <c r="Q63" s="24" t="s">
        <v>64</v>
      </c>
      <c r="R63" s="24"/>
      <c r="S63" s="85">
        <f t="shared" si="40"/>
        <v>57</v>
      </c>
      <c r="T63" s="85">
        <v>3</v>
      </c>
      <c r="U63" s="86">
        <f t="shared" si="26"/>
        <v>6</v>
      </c>
      <c r="V63" s="93">
        <f t="shared" si="27"/>
        <v>2</v>
      </c>
      <c r="W63" s="24">
        <f t="shared" si="28"/>
        <v>46</v>
      </c>
      <c r="X63" s="94">
        <f t="shared" si="29"/>
        <v>32</v>
      </c>
      <c r="Y63" s="94"/>
      <c r="Z63" s="94">
        <v>14</v>
      </c>
      <c r="AA63" s="94"/>
      <c r="AB63" s="94">
        <f t="shared" si="30"/>
        <v>0</v>
      </c>
      <c r="AC63" s="95"/>
      <c r="AD63" s="96">
        <f t="shared" si="32"/>
        <v>0</v>
      </c>
      <c r="AE63" s="97"/>
      <c r="AF63" s="24"/>
      <c r="AG63" s="24"/>
      <c r="AH63" s="24"/>
      <c r="AI63" s="102">
        <f t="shared" si="33"/>
        <v>0</v>
      </c>
      <c r="AJ63" s="97"/>
      <c r="AK63" s="24"/>
      <c r="AL63" s="24"/>
      <c r="AM63" s="94"/>
      <c r="AN63" s="96">
        <f t="shared" si="34"/>
        <v>0</v>
      </c>
      <c r="AO63" s="97"/>
      <c r="AP63" s="24"/>
      <c r="AQ63" s="24"/>
      <c r="AR63" s="24"/>
      <c r="AS63" s="102">
        <f t="shared" si="35"/>
        <v>0</v>
      </c>
      <c r="AT63" s="97"/>
      <c r="AU63" s="24"/>
      <c r="AV63" s="24"/>
      <c r="AW63" s="94"/>
      <c r="AX63" s="96">
        <f t="shared" si="36"/>
        <v>0</v>
      </c>
      <c r="AY63" s="97"/>
      <c r="AZ63" s="24"/>
      <c r="BA63" s="24"/>
      <c r="BB63" s="24"/>
      <c r="BC63" s="102">
        <f t="shared" si="37"/>
        <v>0</v>
      </c>
      <c r="BD63" s="97"/>
      <c r="BE63" s="24"/>
      <c r="BF63" s="24"/>
      <c r="BG63" s="94"/>
      <c r="BH63" s="96">
        <f t="shared" si="38"/>
        <v>48</v>
      </c>
      <c r="BI63" s="97">
        <v>6</v>
      </c>
      <c r="BJ63" s="24">
        <v>46</v>
      </c>
      <c r="BK63" s="24"/>
      <c r="BL63" s="24">
        <v>2</v>
      </c>
      <c r="BM63" s="96">
        <f t="shared" si="39"/>
        <v>0</v>
      </c>
      <c r="BN63" s="97"/>
      <c r="BO63" s="24"/>
      <c r="BP63" s="24"/>
      <c r="BQ63" s="24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ht="12" customHeight="1" x14ac:dyDescent="0.2">
      <c r="A64" s="92" t="s">
        <v>118</v>
      </c>
      <c r="B64" s="333" t="s">
        <v>119</v>
      </c>
      <c r="C64" s="333"/>
      <c r="D64" s="333"/>
      <c r="E64" s="333"/>
      <c r="F64" s="333"/>
      <c r="G64" s="333"/>
      <c r="H64" s="333"/>
      <c r="I64" s="333"/>
      <c r="J64" s="333"/>
      <c r="K64" s="24"/>
      <c r="L64" s="24"/>
      <c r="M64" s="24"/>
      <c r="N64" s="24" t="s">
        <v>66</v>
      </c>
      <c r="O64" s="24"/>
      <c r="P64" s="24"/>
      <c r="Q64" s="24"/>
      <c r="R64" s="24"/>
      <c r="S64" s="85">
        <f t="shared" si="40"/>
        <v>52</v>
      </c>
      <c r="T64" s="85"/>
      <c r="U64" s="86">
        <f t="shared" si="26"/>
        <v>0</v>
      </c>
      <c r="V64" s="93">
        <f t="shared" si="27"/>
        <v>2</v>
      </c>
      <c r="W64" s="24">
        <f t="shared" si="28"/>
        <v>50</v>
      </c>
      <c r="X64" s="94">
        <f t="shared" si="29"/>
        <v>32</v>
      </c>
      <c r="Y64" s="94"/>
      <c r="Z64" s="94">
        <v>18</v>
      </c>
      <c r="AA64" s="94"/>
      <c r="AB64" s="94">
        <f t="shared" si="30"/>
        <v>0</v>
      </c>
      <c r="AC64" s="95"/>
      <c r="AD64" s="96">
        <f t="shared" si="32"/>
        <v>0</v>
      </c>
      <c r="AE64" s="97"/>
      <c r="AF64" s="24"/>
      <c r="AG64" s="24"/>
      <c r="AH64" s="24"/>
      <c r="AI64" s="102">
        <f t="shared" si="33"/>
        <v>0</v>
      </c>
      <c r="AJ64" s="97"/>
      <c r="AK64" s="24"/>
      <c r="AL64" s="24"/>
      <c r="AM64" s="94"/>
      <c r="AN64" s="96">
        <f t="shared" si="34"/>
        <v>0</v>
      </c>
      <c r="AO64" s="97"/>
      <c r="AP64" s="24"/>
      <c r="AQ64" s="24"/>
      <c r="AR64" s="24"/>
      <c r="AS64" s="102">
        <f t="shared" si="35"/>
        <v>52</v>
      </c>
      <c r="AT64" s="97"/>
      <c r="AU64" s="24">
        <v>50</v>
      </c>
      <c r="AV64" s="24"/>
      <c r="AW64" s="94">
        <v>2</v>
      </c>
      <c r="AX64" s="96">
        <f t="shared" si="36"/>
        <v>0</v>
      </c>
      <c r="AY64" s="97"/>
      <c r="AZ64" s="24"/>
      <c r="BA64" s="24"/>
      <c r="BB64" s="24"/>
      <c r="BC64" s="102">
        <f t="shared" si="37"/>
        <v>0</v>
      </c>
      <c r="BD64" s="97"/>
      <c r="BE64" s="24"/>
      <c r="BF64" s="24"/>
      <c r="BG64" s="94"/>
      <c r="BH64" s="96">
        <f t="shared" si="38"/>
        <v>0</v>
      </c>
      <c r="BI64" s="97"/>
      <c r="BJ64" s="24"/>
      <c r="BK64" s="24"/>
      <c r="BL64" s="24"/>
      <c r="BM64" s="96">
        <f t="shared" si="39"/>
        <v>0</v>
      </c>
      <c r="BN64" s="97"/>
      <c r="BO64" s="24"/>
      <c r="BP64" s="24"/>
      <c r="BQ64" s="24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ht="11.25" customHeight="1" x14ac:dyDescent="0.2">
      <c r="A65" s="92" t="s">
        <v>120</v>
      </c>
      <c r="B65" s="333" t="s">
        <v>121</v>
      </c>
      <c r="C65" s="333"/>
      <c r="D65" s="333"/>
      <c r="E65" s="333"/>
      <c r="F65" s="333"/>
      <c r="G65" s="333"/>
      <c r="H65" s="333"/>
      <c r="I65" s="333"/>
      <c r="J65" s="333"/>
      <c r="K65" s="24"/>
      <c r="L65" s="24"/>
      <c r="M65" s="24"/>
      <c r="N65" s="24"/>
      <c r="O65" s="24"/>
      <c r="P65" s="24"/>
      <c r="Q65" s="24" t="s">
        <v>66</v>
      </c>
      <c r="R65" s="24"/>
      <c r="S65" s="85">
        <f t="shared" si="40"/>
        <v>72</v>
      </c>
      <c r="T65" s="85"/>
      <c r="U65" s="86">
        <f t="shared" si="26"/>
        <v>0</v>
      </c>
      <c r="V65" s="93">
        <f t="shared" si="27"/>
        <v>2</v>
      </c>
      <c r="W65" s="24">
        <f t="shared" si="28"/>
        <v>70</v>
      </c>
      <c r="X65" s="94">
        <f t="shared" si="29"/>
        <v>56</v>
      </c>
      <c r="Y65" s="94"/>
      <c r="Z65" s="94">
        <v>14</v>
      </c>
      <c r="AA65" s="94"/>
      <c r="AB65" s="94">
        <f t="shared" si="30"/>
        <v>0</v>
      </c>
      <c r="AC65" s="95"/>
      <c r="AD65" s="96">
        <f t="shared" si="32"/>
        <v>0</v>
      </c>
      <c r="AE65" s="97"/>
      <c r="AF65" s="24"/>
      <c r="AG65" s="24"/>
      <c r="AH65" s="24"/>
      <c r="AI65" s="102">
        <f t="shared" si="33"/>
        <v>0</v>
      </c>
      <c r="AJ65" s="97"/>
      <c r="AK65" s="24"/>
      <c r="AL65" s="24"/>
      <c r="AM65" s="94"/>
      <c r="AN65" s="96">
        <f t="shared" si="34"/>
        <v>0</v>
      </c>
      <c r="AO65" s="97"/>
      <c r="AP65" s="24"/>
      <c r="AQ65" s="24"/>
      <c r="AR65" s="24"/>
      <c r="AS65" s="102">
        <f t="shared" si="35"/>
        <v>0</v>
      </c>
      <c r="AT65" s="97"/>
      <c r="AU65" s="24"/>
      <c r="AV65" s="24"/>
      <c r="AW65" s="94"/>
      <c r="AX65" s="96">
        <f t="shared" si="36"/>
        <v>0</v>
      </c>
      <c r="AY65" s="97"/>
      <c r="AZ65" s="24"/>
      <c r="BA65" s="24"/>
      <c r="BB65" s="24"/>
      <c r="BC65" s="102">
        <f t="shared" si="37"/>
        <v>0</v>
      </c>
      <c r="BD65" s="97"/>
      <c r="BE65" s="24"/>
      <c r="BF65" s="24"/>
      <c r="BG65" s="94"/>
      <c r="BH65" s="96">
        <f t="shared" si="38"/>
        <v>72</v>
      </c>
      <c r="BI65" s="97"/>
      <c r="BJ65" s="24">
        <v>70</v>
      </c>
      <c r="BK65" s="24"/>
      <c r="BL65" s="24">
        <v>2</v>
      </c>
      <c r="BM65" s="96">
        <f t="shared" si="39"/>
        <v>0</v>
      </c>
      <c r="BN65" s="97"/>
      <c r="BO65" s="24"/>
      <c r="BP65" s="24"/>
      <c r="BQ65" s="24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ht="11.25" customHeight="1" x14ac:dyDescent="0.2">
      <c r="A66" s="92" t="s">
        <v>328</v>
      </c>
      <c r="B66" s="339" t="s">
        <v>329</v>
      </c>
      <c r="C66" s="340"/>
      <c r="D66" s="340"/>
      <c r="E66" s="340"/>
      <c r="F66" s="340"/>
      <c r="G66" s="340"/>
      <c r="H66" s="340"/>
      <c r="I66" s="340"/>
      <c r="J66" s="341"/>
      <c r="K66" s="24"/>
      <c r="L66" s="24"/>
      <c r="M66" s="24"/>
      <c r="N66" s="24" t="s">
        <v>66</v>
      </c>
      <c r="O66" s="24"/>
      <c r="P66" s="24"/>
      <c r="Q66" s="24"/>
      <c r="R66" s="24"/>
      <c r="S66" s="85">
        <f t="shared" si="40"/>
        <v>52</v>
      </c>
      <c r="T66" s="85"/>
      <c r="U66" s="86">
        <f t="shared" ref="U66" si="41">AE66+AJ66+AO66+AT66+AY66+BD66+BI66+BN66</f>
        <v>0</v>
      </c>
      <c r="V66" s="93">
        <f t="shared" ref="V66" si="42">AH66+AM66+AR66+AW66+BB66+BG66+BL66+BQ66</f>
        <v>2</v>
      </c>
      <c r="W66" s="24">
        <f t="shared" ref="W66" si="43">AF66+AK66+AP66+AU66+AZ66+BE66+BJ66+BO66</f>
        <v>50</v>
      </c>
      <c r="X66" s="94">
        <f t="shared" ref="X66" si="44">W66-Y66-AA66-Z66</f>
        <v>0</v>
      </c>
      <c r="Y66" s="94"/>
      <c r="Z66" s="94">
        <v>50</v>
      </c>
      <c r="AA66" s="94"/>
      <c r="AB66" s="94">
        <f t="shared" ref="AB66" si="45">AG66+AL66+AQ66+AV66+BA66+BF66+BK66+BP66</f>
        <v>0</v>
      </c>
      <c r="AC66" s="95"/>
      <c r="AD66" s="96">
        <f t="shared" ref="AD66" si="46">AF66+AG66+AH66</f>
        <v>0</v>
      </c>
      <c r="AE66" s="97"/>
      <c r="AF66" s="24"/>
      <c r="AG66" s="24"/>
      <c r="AH66" s="24"/>
      <c r="AI66" s="102">
        <f t="shared" ref="AI66" si="47">AK66+AL66+AM66</f>
        <v>0</v>
      </c>
      <c r="AJ66" s="97"/>
      <c r="AK66" s="24"/>
      <c r="AL66" s="24"/>
      <c r="AM66" s="94"/>
      <c r="AN66" s="96">
        <f t="shared" ref="AN66" si="48">AP66+AQ66+AR66</f>
        <v>0</v>
      </c>
      <c r="AO66" s="97"/>
      <c r="AP66" s="24"/>
      <c r="AQ66" s="24"/>
      <c r="AR66" s="24"/>
      <c r="AS66" s="102">
        <f t="shared" ref="AS66" si="49">AU66+AV66+AW66</f>
        <v>52</v>
      </c>
      <c r="AT66" s="97"/>
      <c r="AU66" s="24">
        <v>50</v>
      </c>
      <c r="AV66" s="24"/>
      <c r="AW66" s="94">
        <v>2</v>
      </c>
      <c r="AX66" s="96">
        <f t="shared" ref="AX66" si="50">AZ66+BA66+BB66</f>
        <v>0</v>
      </c>
      <c r="AY66" s="97"/>
      <c r="AZ66" s="24"/>
      <c r="BA66" s="24"/>
      <c r="BB66" s="24"/>
      <c r="BC66" s="102">
        <f t="shared" ref="BC66" si="51">BE66+BF66+BG66</f>
        <v>0</v>
      </c>
      <c r="BD66" s="97"/>
      <c r="BE66" s="24"/>
      <c r="BF66" s="24"/>
      <c r="BG66" s="94"/>
      <c r="BH66" s="96">
        <f t="shared" ref="BH66" si="52">BJ66+BK66+BL66</f>
        <v>0</v>
      </c>
      <c r="BI66" s="97"/>
      <c r="BJ66" s="24"/>
      <c r="BK66" s="24"/>
      <c r="BL66" s="24"/>
      <c r="BM66" s="96">
        <f t="shared" ref="BM66" si="53">BO66+BP66+BQ66</f>
        <v>0</v>
      </c>
      <c r="BN66" s="97"/>
      <c r="BO66" s="24"/>
      <c r="BP66" s="24"/>
      <c r="BQ66" s="24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</row>
    <row r="67" spans="1:81" s="73" customFormat="1" ht="11.25" customHeight="1" x14ac:dyDescent="0.2">
      <c r="A67" s="114" t="s">
        <v>122</v>
      </c>
      <c r="B67" s="336" t="s">
        <v>123</v>
      </c>
      <c r="C67" s="336"/>
      <c r="D67" s="336"/>
      <c r="E67" s="336"/>
      <c r="F67" s="336"/>
      <c r="G67" s="336"/>
      <c r="H67" s="336"/>
      <c r="I67" s="336"/>
      <c r="J67" s="336"/>
      <c r="K67" s="337"/>
      <c r="L67" s="337"/>
      <c r="M67" s="337"/>
      <c r="N67" s="337"/>
      <c r="O67" s="337"/>
      <c r="P67" s="337"/>
      <c r="Q67" s="337"/>
      <c r="R67" s="337"/>
      <c r="S67" s="122">
        <f>S69+S96</f>
        <v>2408</v>
      </c>
      <c r="T67" s="123">
        <f>T68</f>
        <v>54</v>
      </c>
      <c r="U67" s="123">
        <f>U68</f>
        <v>36</v>
      </c>
      <c r="V67" s="123">
        <f t="shared" ref="V67:AA67" si="54">V69</f>
        <v>28</v>
      </c>
      <c r="W67" s="123">
        <f t="shared" si="54"/>
        <v>1246</v>
      </c>
      <c r="X67" s="123">
        <f t="shared" si="54"/>
        <v>758</v>
      </c>
      <c r="Y67" s="123">
        <f t="shared" si="54"/>
        <v>0</v>
      </c>
      <c r="Z67" s="123">
        <f t="shared" si="54"/>
        <v>428</v>
      </c>
      <c r="AA67" s="123">
        <f t="shared" si="54"/>
        <v>60</v>
      </c>
      <c r="AB67" s="123">
        <f>AB69+AB96</f>
        <v>1044</v>
      </c>
      <c r="AC67" s="124" t="e">
        <f>AC69</f>
        <v>#REF!</v>
      </c>
      <c r="AD67" s="123">
        <f>AD69+AD97</f>
        <v>0</v>
      </c>
      <c r="AE67" s="127">
        <f>AE69</f>
        <v>0</v>
      </c>
      <c r="AF67" s="127">
        <f>AF69</f>
        <v>0</v>
      </c>
      <c r="AG67" s="127">
        <f>AG69</f>
        <v>0</v>
      </c>
      <c r="AH67" s="127">
        <f>AH69</f>
        <v>0</v>
      </c>
      <c r="AI67" s="128">
        <f>AI69+AI97</f>
        <v>0</v>
      </c>
      <c r="AJ67" s="127">
        <f>AJ69</f>
        <v>0</v>
      </c>
      <c r="AK67" s="127">
        <f>AK69</f>
        <v>0</v>
      </c>
      <c r="AL67" s="127">
        <f>AL69</f>
        <v>0</v>
      </c>
      <c r="AM67" s="127">
        <f>AM69</f>
        <v>0</v>
      </c>
      <c r="AN67" s="124">
        <f>AN69+AN97</f>
        <v>0</v>
      </c>
      <c r="AO67" s="127">
        <f>AO69</f>
        <v>0</v>
      </c>
      <c r="AP67" s="127">
        <f>AP69</f>
        <v>0</v>
      </c>
      <c r="AQ67" s="127">
        <f>AQ69</f>
        <v>0</v>
      </c>
      <c r="AR67" s="127">
        <f>AR69</f>
        <v>0</v>
      </c>
      <c r="AS67" s="124">
        <f>AS69+AS97</f>
        <v>346</v>
      </c>
      <c r="AT67" s="127">
        <f>AT69</f>
        <v>0</v>
      </c>
      <c r="AU67" s="127">
        <f>AU69</f>
        <v>268</v>
      </c>
      <c r="AV67" s="127">
        <f>AV69</f>
        <v>72</v>
      </c>
      <c r="AW67" s="127">
        <f>AW69</f>
        <v>6</v>
      </c>
      <c r="AX67" s="128">
        <f>AX69+AX97</f>
        <v>464</v>
      </c>
      <c r="AY67" s="127">
        <f>AY69</f>
        <v>12</v>
      </c>
      <c r="AZ67" s="127">
        <f>AZ69</f>
        <v>210</v>
      </c>
      <c r="BA67" s="127">
        <f>BA69</f>
        <v>252</v>
      </c>
      <c r="BB67" s="129">
        <f>BB69</f>
        <v>2</v>
      </c>
      <c r="BC67" s="124">
        <f>BC69+BC96</f>
        <v>662</v>
      </c>
      <c r="BD67" s="127">
        <f t="shared" ref="BD67:BL67" si="55">BD69</f>
        <v>12</v>
      </c>
      <c r="BE67" s="127">
        <f t="shared" si="55"/>
        <v>432</v>
      </c>
      <c r="BF67" s="127">
        <f t="shared" si="55"/>
        <v>216</v>
      </c>
      <c r="BG67" s="127">
        <f t="shared" si="55"/>
        <v>14</v>
      </c>
      <c r="BH67" s="130">
        <f t="shared" si="55"/>
        <v>434</v>
      </c>
      <c r="BI67" s="127">
        <f t="shared" si="55"/>
        <v>6</v>
      </c>
      <c r="BJ67" s="127">
        <f t="shared" si="55"/>
        <v>216</v>
      </c>
      <c r="BK67" s="127">
        <f t="shared" si="55"/>
        <v>216</v>
      </c>
      <c r="BL67" s="129">
        <f t="shared" si="55"/>
        <v>2</v>
      </c>
      <c r="BM67" s="123">
        <f>BM69+BM96</f>
        <v>412</v>
      </c>
      <c r="BN67" s="127">
        <f>BN69</f>
        <v>6</v>
      </c>
      <c r="BO67" s="127">
        <f>BO69</f>
        <v>120</v>
      </c>
      <c r="BP67" s="123">
        <f>BP69+BP96</f>
        <v>288</v>
      </c>
      <c r="BQ67" s="127">
        <f>BQ69</f>
        <v>4</v>
      </c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1:81" s="119" customFormat="1" ht="10.5" customHeight="1" x14ac:dyDescent="0.2">
      <c r="A68" s="74"/>
      <c r="B68" s="327" t="s">
        <v>20</v>
      </c>
      <c r="C68" s="327"/>
      <c r="D68" s="327"/>
      <c r="E68" s="327"/>
      <c r="F68" s="327"/>
      <c r="G68" s="327"/>
      <c r="H68" s="327"/>
      <c r="I68" s="327"/>
      <c r="J68" s="327"/>
      <c r="K68" s="75"/>
      <c r="L68" s="75"/>
      <c r="M68" s="75"/>
      <c r="N68" s="75"/>
      <c r="O68" s="75"/>
      <c r="P68" s="75"/>
      <c r="Q68" s="75"/>
      <c r="R68" s="75"/>
      <c r="S68" s="76"/>
      <c r="T68" s="120">
        <f>T70+T78+T85+T91</f>
        <v>54</v>
      </c>
      <c r="U68" s="120">
        <f>U70+U78+U85+U91</f>
        <v>36</v>
      </c>
      <c r="V68" s="78"/>
      <c r="W68" s="76"/>
      <c r="X68" s="76"/>
      <c r="Y68" s="76"/>
      <c r="Z68" s="76"/>
      <c r="AA68" s="76"/>
      <c r="AB68" s="76"/>
      <c r="AC68" s="79"/>
      <c r="AD68" s="77"/>
      <c r="AE68" s="131"/>
      <c r="AF68" s="77"/>
      <c r="AG68" s="77"/>
      <c r="AH68" s="77"/>
      <c r="AI68" s="76"/>
      <c r="AJ68" s="81"/>
      <c r="AK68" s="76"/>
      <c r="AL68" s="76"/>
      <c r="AM68" s="76"/>
      <c r="AN68" s="80"/>
      <c r="AO68" s="81"/>
      <c r="AP68" s="76"/>
      <c r="AQ68" s="76"/>
      <c r="AR68" s="76"/>
      <c r="AS68" s="80"/>
      <c r="AT68" s="81"/>
      <c r="AU68" s="76"/>
      <c r="AV68" s="76"/>
      <c r="AW68" s="76"/>
      <c r="AX68" s="76"/>
      <c r="AY68" s="81"/>
      <c r="AZ68" s="76"/>
      <c r="BA68" s="76"/>
      <c r="BB68" s="82"/>
      <c r="BC68" s="80"/>
      <c r="BD68" s="81"/>
      <c r="BE68" s="76"/>
      <c r="BF68" s="76"/>
      <c r="BG68" s="76"/>
      <c r="BH68" s="76"/>
      <c r="BI68" s="81"/>
      <c r="BJ68" s="76"/>
      <c r="BK68" s="76"/>
      <c r="BL68" s="82"/>
      <c r="BM68" s="80"/>
      <c r="BN68" s="81"/>
      <c r="BO68" s="76"/>
      <c r="BP68" s="76"/>
      <c r="BQ68" s="76"/>
    </row>
    <row r="69" spans="1:81" s="73" customFormat="1" ht="11.25" customHeight="1" x14ac:dyDescent="0.2">
      <c r="A69" s="114" t="s">
        <v>124</v>
      </c>
      <c r="B69" s="336" t="s">
        <v>125</v>
      </c>
      <c r="C69" s="336"/>
      <c r="D69" s="336"/>
      <c r="E69" s="336"/>
      <c r="F69" s="336"/>
      <c r="G69" s="336"/>
      <c r="H69" s="336"/>
      <c r="I69" s="336"/>
      <c r="J69" s="336"/>
      <c r="K69" s="345"/>
      <c r="L69" s="345"/>
      <c r="M69" s="345"/>
      <c r="N69" s="345"/>
      <c r="O69" s="345"/>
      <c r="P69" s="345"/>
      <c r="Q69" s="345"/>
      <c r="R69" s="345"/>
      <c r="S69" s="115">
        <f t="shared" ref="S69:AB69" si="56">S70+S78+S85+S91</f>
        <v>2264</v>
      </c>
      <c r="T69" s="116">
        <f t="shared" si="56"/>
        <v>54</v>
      </c>
      <c r="U69" s="116">
        <f t="shared" si="56"/>
        <v>36</v>
      </c>
      <c r="V69" s="116">
        <f t="shared" si="56"/>
        <v>28</v>
      </c>
      <c r="W69" s="116">
        <f t="shared" si="56"/>
        <v>1246</v>
      </c>
      <c r="X69" s="116">
        <f t="shared" si="56"/>
        <v>758</v>
      </c>
      <c r="Y69" s="116">
        <f t="shared" si="56"/>
        <v>0</v>
      </c>
      <c r="Z69" s="116">
        <f t="shared" si="56"/>
        <v>428</v>
      </c>
      <c r="AA69" s="116">
        <f t="shared" si="56"/>
        <v>60</v>
      </c>
      <c r="AB69" s="116">
        <f t="shared" si="56"/>
        <v>900</v>
      </c>
      <c r="AC69" s="117" t="e">
        <f>AC70+AC78+AC85+#REF!+AC91+#REF!</f>
        <v>#REF!</v>
      </c>
      <c r="AD69" s="123">
        <f t="shared" ref="AD69:BQ69" si="57">AD70+AD78+AD85+AD91</f>
        <v>0</v>
      </c>
      <c r="AE69" s="123">
        <f t="shared" si="57"/>
        <v>0</v>
      </c>
      <c r="AF69" s="123">
        <f t="shared" si="57"/>
        <v>0</v>
      </c>
      <c r="AG69" s="123">
        <f t="shared" si="57"/>
        <v>0</v>
      </c>
      <c r="AH69" s="123">
        <f t="shared" si="57"/>
        <v>0</v>
      </c>
      <c r="AI69" s="115">
        <f t="shared" si="57"/>
        <v>0</v>
      </c>
      <c r="AJ69" s="116">
        <f t="shared" si="57"/>
        <v>0</v>
      </c>
      <c r="AK69" s="116">
        <f t="shared" si="57"/>
        <v>0</v>
      </c>
      <c r="AL69" s="116">
        <f t="shared" si="57"/>
        <v>0</v>
      </c>
      <c r="AM69" s="116">
        <f t="shared" si="57"/>
        <v>0</v>
      </c>
      <c r="AN69" s="116">
        <f t="shared" si="57"/>
        <v>0</v>
      </c>
      <c r="AO69" s="116">
        <f t="shared" si="57"/>
        <v>0</v>
      </c>
      <c r="AP69" s="116">
        <f t="shared" si="57"/>
        <v>0</v>
      </c>
      <c r="AQ69" s="116">
        <f t="shared" si="57"/>
        <v>0</v>
      </c>
      <c r="AR69" s="116">
        <f t="shared" si="57"/>
        <v>0</v>
      </c>
      <c r="AS69" s="116">
        <f t="shared" si="57"/>
        <v>346</v>
      </c>
      <c r="AT69" s="116">
        <f t="shared" si="57"/>
        <v>0</v>
      </c>
      <c r="AU69" s="116">
        <f t="shared" si="57"/>
        <v>268</v>
      </c>
      <c r="AV69" s="116">
        <f t="shared" si="57"/>
        <v>72</v>
      </c>
      <c r="AW69" s="116">
        <f t="shared" si="57"/>
        <v>6</v>
      </c>
      <c r="AX69" s="115">
        <f t="shared" si="57"/>
        <v>464</v>
      </c>
      <c r="AY69" s="116">
        <f t="shared" si="57"/>
        <v>12</v>
      </c>
      <c r="AZ69" s="116">
        <f t="shared" si="57"/>
        <v>210</v>
      </c>
      <c r="BA69" s="116">
        <f t="shared" si="57"/>
        <v>252</v>
      </c>
      <c r="BB69" s="117">
        <f t="shared" si="57"/>
        <v>2</v>
      </c>
      <c r="BC69" s="116">
        <f t="shared" si="57"/>
        <v>662</v>
      </c>
      <c r="BD69" s="116">
        <f t="shared" si="57"/>
        <v>12</v>
      </c>
      <c r="BE69" s="116">
        <f t="shared" si="57"/>
        <v>432</v>
      </c>
      <c r="BF69" s="116">
        <f t="shared" si="57"/>
        <v>216</v>
      </c>
      <c r="BG69" s="116">
        <f t="shared" si="57"/>
        <v>14</v>
      </c>
      <c r="BH69" s="115">
        <f t="shared" si="57"/>
        <v>434</v>
      </c>
      <c r="BI69" s="116">
        <f t="shared" si="57"/>
        <v>6</v>
      </c>
      <c r="BJ69" s="116">
        <f t="shared" si="57"/>
        <v>216</v>
      </c>
      <c r="BK69" s="116">
        <f t="shared" si="57"/>
        <v>216</v>
      </c>
      <c r="BL69" s="117">
        <f t="shared" si="57"/>
        <v>2</v>
      </c>
      <c r="BM69" s="116">
        <f t="shared" si="57"/>
        <v>268</v>
      </c>
      <c r="BN69" s="116">
        <f t="shared" si="57"/>
        <v>6</v>
      </c>
      <c r="BO69" s="116">
        <f t="shared" si="57"/>
        <v>120</v>
      </c>
      <c r="BP69" s="116">
        <f t="shared" si="57"/>
        <v>144</v>
      </c>
      <c r="BQ69" s="116">
        <f t="shared" si="57"/>
        <v>4</v>
      </c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1:81" s="73" customFormat="1" ht="27" customHeight="1" x14ac:dyDescent="0.2">
      <c r="A70" s="132" t="s">
        <v>126</v>
      </c>
      <c r="B70" s="346" t="s">
        <v>127</v>
      </c>
      <c r="C70" s="346"/>
      <c r="D70" s="346"/>
      <c r="E70" s="346"/>
      <c r="F70" s="346"/>
      <c r="G70" s="346"/>
      <c r="H70" s="346"/>
      <c r="I70" s="346"/>
      <c r="J70" s="346"/>
      <c r="K70" s="344" t="s">
        <v>64</v>
      </c>
      <c r="L70" s="344"/>
      <c r="M70" s="344"/>
      <c r="N70" s="344"/>
      <c r="O70" s="344"/>
      <c r="P70" s="344"/>
      <c r="Q70" s="344"/>
      <c r="R70" s="344"/>
      <c r="S70" s="133">
        <f>SUM(S71:S77)+U71</f>
        <v>937</v>
      </c>
      <c r="T70" s="134">
        <f t="shared" ref="T70:AC70" si="58">SUM(T71:T77)</f>
        <v>15</v>
      </c>
      <c r="U70" s="134">
        <f t="shared" si="58"/>
        <v>12</v>
      </c>
      <c r="V70" s="134">
        <f t="shared" si="58"/>
        <v>10</v>
      </c>
      <c r="W70" s="134">
        <f t="shared" si="58"/>
        <v>684</v>
      </c>
      <c r="X70" s="134">
        <f t="shared" si="58"/>
        <v>410</v>
      </c>
      <c r="Y70" s="134">
        <f t="shared" si="58"/>
        <v>0</v>
      </c>
      <c r="Z70" s="134">
        <f t="shared" si="58"/>
        <v>244</v>
      </c>
      <c r="AA70" s="134">
        <f t="shared" si="58"/>
        <v>30</v>
      </c>
      <c r="AB70" s="134">
        <f t="shared" si="58"/>
        <v>216</v>
      </c>
      <c r="AC70" s="135">
        <f t="shared" si="58"/>
        <v>6</v>
      </c>
      <c r="AD70" s="136">
        <f>SUM(AD72:AD77)</f>
        <v>0</v>
      </c>
      <c r="AE70" s="136">
        <f>SUM(AE71:AE77)</f>
        <v>0</v>
      </c>
      <c r="AF70" s="136">
        <f>SUM(AF72:AF77)</f>
        <v>0</v>
      </c>
      <c r="AG70" s="136">
        <f>SUM(AG72:AG77)</f>
        <v>0</v>
      </c>
      <c r="AH70" s="136">
        <f>SUM(AH72:AH77)</f>
        <v>0</v>
      </c>
      <c r="AI70" s="136">
        <f>SUM(AI72:AI77)</f>
        <v>0</v>
      </c>
      <c r="AJ70" s="136">
        <f>SUM(AJ71:AJ77)</f>
        <v>0</v>
      </c>
      <c r="AK70" s="136">
        <f>SUM(AK72:AK77)</f>
        <v>0</v>
      </c>
      <c r="AL70" s="136">
        <f>SUM(AL72:AL77)</f>
        <v>0</v>
      </c>
      <c r="AM70" s="136">
        <f>SUM(AM72:AM77)</f>
        <v>0</v>
      </c>
      <c r="AN70" s="136">
        <f>SUM(AN72:AN77)</f>
        <v>0</v>
      </c>
      <c r="AO70" s="136">
        <f>SUM(AO71:AO77)</f>
        <v>0</v>
      </c>
      <c r="AP70" s="136">
        <f>SUM(AP72:AP77)</f>
        <v>0</v>
      </c>
      <c r="AQ70" s="136">
        <f>SUM(AQ72:AQ77)</f>
        <v>0</v>
      </c>
      <c r="AR70" s="136">
        <f>SUM(AR72:AR77)</f>
        <v>0</v>
      </c>
      <c r="AS70" s="136">
        <f>SUM(AS72:AS77)</f>
        <v>108</v>
      </c>
      <c r="AT70" s="136">
        <f>SUM(AT71:AT77)</f>
        <v>0</v>
      </c>
      <c r="AU70" s="136">
        <f>SUM(AU72:AU77)</f>
        <v>106</v>
      </c>
      <c r="AV70" s="136">
        <f>SUM(AV72:AV77)</f>
        <v>0</v>
      </c>
      <c r="AW70" s="136">
        <f>SUM(AW72:AW77)</f>
        <v>2</v>
      </c>
      <c r="AX70" s="137">
        <f>SUM(AX72:AX77)</f>
        <v>170</v>
      </c>
      <c r="AY70" s="136">
        <f>SUM(AY71:AY77)</f>
        <v>0</v>
      </c>
      <c r="AZ70" s="136">
        <f>SUM(AZ72:AZ77)</f>
        <v>132</v>
      </c>
      <c r="BA70" s="136">
        <f>SUM(BA72:BA77)</f>
        <v>36</v>
      </c>
      <c r="BB70" s="138">
        <f>SUM(BB72:BB77)</f>
        <v>2</v>
      </c>
      <c r="BC70" s="136">
        <f>SUM(BC72:BC77)</f>
        <v>370</v>
      </c>
      <c r="BD70" s="136">
        <f>SUM(BD71:BD77)</f>
        <v>6</v>
      </c>
      <c r="BE70" s="136">
        <f>SUM(BE72:BE77)</f>
        <v>292</v>
      </c>
      <c r="BF70" s="138">
        <f>SUM(BF72:BF77)</f>
        <v>72</v>
      </c>
      <c r="BG70" s="136">
        <f>SUM(BG72:BG77)</f>
        <v>6</v>
      </c>
      <c r="BH70" s="137">
        <f>SUM(BH72:BH77)</f>
        <v>262</v>
      </c>
      <c r="BI70" s="136">
        <f>SUM(BI71:BI77)</f>
        <v>6</v>
      </c>
      <c r="BJ70" s="136">
        <f>SUM(BJ72:BJ77)</f>
        <v>154</v>
      </c>
      <c r="BK70" s="136">
        <f>SUM(BK72:BK77)</f>
        <v>108</v>
      </c>
      <c r="BL70" s="138">
        <f>SUM(BL72:BL77)</f>
        <v>0</v>
      </c>
      <c r="BM70" s="136">
        <f>SUM(BM71:BM77)</f>
        <v>0</v>
      </c>
      <c r="BN70" s="136">
        <f>SUM(BN71:BN77)</f>
        <v>0</v>
      </c>
      <c r="BO70" s="136">
        <f>SUM(BO72:BO77)</f>
        <v>0</v>
      </c>
      <c r="BP70" s="138">
        <f>SUM(BP72:BP77)</f>
        <v>0</v>
      </c>
      <c r="BQ70" s="136">
        <f>SUM(BQ72:BQ77)</f>
        <v>0</v>
      </c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s="73" customFormat="1" ht="11.25" customHeight="1" x14ac:dyDescent="0.2">
      <c r="A71" s="139"/>
      <c r="B71" s="347" t="s">
        <v>128</v>
      </c>
      <c r="C71" s="347"/>
      <c r="D71" s="347"/>
      <c r="E71" s="347"/>
      <c r="F71" s="347"/>
      <c r="G71" s="347"/>
      <c r="H71" s="347"/>
      <c r="I71" s="347"/>
      <c r="J71" s="347"/>
      <c r="K71" s="136"/>
      <c r="L71" s="136"/>
      <c r="M71" s="136"/>
      <c r="N71" s="136"/>
      <c r="O71" s="136"/>
      <c r="P71" s="136"/>
      <c r="Q71" s="136" t="s">
        <v>64</v>
      </c>
      <c r="R71" s="136"/>
      <c r="S71" s="85"/>
      <c r="T71" s="85"/>
      <c r="U71" s="86">
        <f>AE71+AJ71+AO71+AT71+AY71+BD71+BI71+BN71</f>
        <v>6</v>
      </c>
      <c r="V71" s="140"/>
      <c r="W71" s="141"/>
      <c r="X71" s="142"/>
      <c r="Y71" s="142"/>
      <c r="Z71" s="142"/>
      <c r="AA71" s="142"/>
      <c r="AB71" s="142"/>
      <c r="AC71" s="143"/>
      <c r="AD71" s="142"/>
      <c r="AE71" s="144"/>
      <c r="AF71" s="136"/>
      <c r="AG71" s="136"/>
      <c r="AH71" s="136"/>
      <c r="AI71" s="136"/>
      <c r="AJ71" s="144"/>
      <c r="AK71" s="136"/>
      <c r="AL71" s="136"/>
      <c r="AM71" s="136"/>
      <c r="AN71" s="136"/>
      <c r="AO71" s="144"/>
      <c r="AP71" s="136"/>
      <c r="AQ71" s="136"/>
      <c r="AR71" s="136"/>
      <c r="AS71" s="136"/>
      <c r="AT71" s="144"/>
      <c r="AU71" s="136"/>
      <c r="AV71" s="136"/>
      <c r="AW71" s="136"/>
      <c r="AX71" s="137"/>
      <c r="AY71" s="144"/>
      <c r="AZ71" s="136"/>
      <c r="BA71" s="136"/>
      <c r="BB71" s="138"/>
      <c r="BC71" s="144"/>
      <c r="BD71" s="144"/>
      <c r="BE71" s="136"/>
      <c r="BF71" s="136"/>
      <c r="BG71" s="136"/>
      <c r="BH71" s="137"/>
      <c r="BI71" s="144">
        <v>6</v>
      </c>
      <c r="BJ71" s="136"/>
      <c r="BK71" s="136"/>
      <c r="BL71" s="138"/>
      <c r="BM71" s="144"/>
      <c r="BN71" s="144"/>
      <c r="BO71" s="136"/>
      <c r="BP71" s="136"/>
      <c r="BQ71" s="136"/>
    </row>
    <row r="72" spans="1:81" ht="12.75" customHeight="1" x14ac:dyDescent="0.2">
      <c r="A72" s="92" t="s">
        <v>129</v>
      </c>
      <c r="B72" s="342" t="s">
        <v>130</v>
      </c>
      <c r="C72" s="342"/>
      <c r="D72" s="342"/>
      <c r="E72" s="342"/>
      <c r="F72" s="342"/>
      <c r="G72" s="342"/>
      <c r="H72" s="342"/>
      <c r="I72" s="342"/>
      <c r="J72" s="342"/>
      <c r="K72" s="24"/>
      <c r="L72" s="24"/>
      <c r="M72" s="24"/>
      <c r="N72" s="24"/>
      <c r="O72" s="24"/>
      <c r="P72" s="125"/>
      <c r="Q72" s="348" t="s">
        <v>66</v>
      </c>
      <c r="R72" s="24"/>
      <c r="S72" s="85">
        <f>T72+V72+W72</f>
        <v>263</v>
      </c>
      <c r="T72" s="85">
        <v>3</v>
      </c>
      <c r="U72" s="86">
        <f>AE72+AJ72+AO72+AT72+AY72+BD72+BI72+BN72</f>
        <v>0</v>
      </c>
      <c r="V72" s="93">
        <f>AH72+AM72+AR72+AW72+BB72+BG72+BL72+BQ72</f>
        <v>4</v>
      </c>
      <c r="W72" s="24">
        <f>AF72+AK72+AP72+AU72+AZ72+BE72+BJ72+BO72</f>
        <v>256</v>
      </c>
      <c r="X72" s="94">
        <f>W72-Y72-AA72-Z72</f>
        <v>118</v>
      </c>
      <c r="Y72" s="94"/>
      <c r="Z72" s="94">
        <v>108</v>
      </c>
      <c r="AA72" s="94">
        <v>30</v>
      </c>
      <c r="AB72" s="94">
        <f t="shared" ref="AB72:AB77" si="59">AG72+AL72+AQ72+AV72+BA72+BF72+BK72+BP72</f>
        <v>0</v>
      </c>
      <c r="AC72" s="95"/>
      <c r="AD72" s="96">
        <f t="shared" ref="AD72:AD77" si="60">AF72+AG72+AH72</f>
        <v>0</v>
      </c>
      <c r="AE72" s="97"/>
      <c r="AF72" s="24"/>
      <c r="AG72" s="24"/>
      <c r="AH72" s="24"/>
      <c r="AI72" s="96">
        <f t="shared" ref="AI72:AI77" si="61">AK72+AL72+AM72</f>
        <v>0</v>
      </c>
      <c r="AJ72" s="97"/>
      <c r="AK72" s="24"/>
      <c r="AL72" s="24"/>
      <c r="AM72" s="24"/>
      <c r="AN72" s="96">
        <f t="shared" ref="AN72:AN77" si="62">AP72+AQ72+AR72</f>
        <v>0</v>
      </c>
      <c r="AO72" s="97"/>
      <c r="AP72" s="24"/>
      <c r="AQ72" s="24"/>
      <c r="AR72" s="24"/>
      <c r="AS72" s="96">
        <f t="shared" ref="AS72:AS77" si="63">AU72+AV72+AW72</f>
        <v>64</v>
      </c>
      <c r="AT72" s="97"/>
      <c r="AU72" s="24">
        <v>62</v>
      </c>
      <c r="AV72" s="24"/>
      <c r="AW72" s="24">
        <v>2</v>
      </c>
      <c r="AX72" s="102">
        <f t="shared" ref="AX72:AX77" si="64">AZ72+BA72+BB72</f>
        <v>28</v>
      </c>
      <c r="AY72" s="97"/>
      <c r="AZ72" s="24">
        <v>28</v>
      </c>
      <c r="BA72" s="24"/>
      <c r="BB72" s="94"/>
      <c r="BC72" s="96">
        <f t="shared" ref="BC72:BC77" si="65">BE72+BF72+BG72</f>
        <v>84</v>
      </c>
      <c r="BD72" s="108"/>
      <c r="BE72" s="24">
        <v>82</v>
      </c>
      <c r="BF72" s="24"/>
      <c r="BG72" s="24">
        <v>2</v>
      </c>
      <c r="BH72" s="102">
        <f t="shared" ref="BH72:BH77" si="66">BJ72+BK72+BL72</f>
        <v>84</v>
      </c>
      <c r="BI72" s="97"/>
      <c r="BJ72" s="24">
        <v>84</v>
      </c>
      <c r="BK72" s="24"/>
      <c r="BL72" s="94"/>
      <c r="BM72" s="96">
        <f t="shared" ref="BM72:BM77" si="67">BO72+BP72+BQ72</f>
        <v>0</v>
      </c>
      <c r="BN72" s="97"/>
      <c r="BO72" s="24"/>
      <c r="BP72" s="24"/>
      <c r="BQ72" s="24"/>
    </row>
    <row r="73" spans="1:81" ht="11.25" customHeight="1" x14ac:dyDescent="0.2">
      <c r="A73" s="92" t="s">
        <v>131</v>
      </c>
      <c r="B73" s="342" t="s">
        <v>132</v>
      </c>
      <c r="C73" s="342"/>
      <c r="D73" s="342"/>
      <c r="E73" s="342"/>
      <c r="F73" s="342"/>
      <c r="G73" s="342"/>
      <c r="H73" s="342"/>
      <c r="I73" s="342"/>
      <c r="J73" s="342"/>
      <c r="K73" s="24"/>
      <c r="L73" s="24"/>
      <c r="M73" s="24"/>
      <c r="N73" s="24"/>
      <c r="O73" s="24"/>
      <c r="P73" s="125"/>
      <c r="Q73" s="348"/>
      <c r="R73" s="24"/>
      <c r="S73" s="85">
        <f>V73+W73</f>
        <v>194</v>
      </c>
      <c r="T73" s="85"/>
      <c r="U73" s="86">
        <f>AE73+AJ73+AO73+AT73+AY73+BD73+BI73+BN73</f>
        <v>0</v>
      </c>
      <c r="V73" s="93">
        <f>AH73+AM73+AR73+AW73+BB73+BG73+BL73+BQ73</f>
        <v>2</v>
      </c>
      <c r="W73" s="24">
        <f>AF73+AK73+AP73+AU73+AZ73+BE73+BJ73+BO73</f>
        <v>192</v>
      </c>
      <c r="X73" s="94">
        <f>W73-Y73-AA73-Z73</f>
        <v>140</v>
      </c>
      <c r="Y73" s="94"/>
      <c r="Z73" s="94">
        <v>52</v>
      </c>
      <c r="AA73" s="94"/>
      <c r="AB73" s="94">
        <f t="shared" si="59"/>
        <v>0</v>
      </c>
      <c r="AC73" s="95">
        <f>AE73+AJ73+AO73+AT73+AY73+BD73</f>
        <v>0</v>
      </c>
      <c r="AD73" s="96">
        <f t="shared" si="60"/>
        <v>0</v>
      </c>
      <c r="AE73" s="97"/>
      <c r="AF73" s="24"/>
      <c r="AG73" s="24"/>
      <c r="AH73" s="24"/>
      <c r="AI73" s="96">
        <f t="shared" si="61"/>
        <v>0</v>
      </c>
      <c r="AJ73" s="97"/>
      <c r="AK73" s="24"/>
      <c r="AL73" s="24"/>
      <c r="AM73" s="24"/>
      <c r="AN73" s="96">
        <f t="shared" si="62"/>
        <v>0</v>
      </c>
      <c r="AO73" s="97"/>
      <c r="AP73" s="24"/>
      <c r="AQ73" s="24"/>
      <c r="AR73" s="24"/>
      <c r="AS73" s="96">
        <f t="shared" si="63"/>
        <v>44</v>
      </c>
      <c r="AT73" s="97"/>
      <c r="AU73" s="24">
        <v>44</v>
      </c>
      <c r="AV73" s="24"/>
      <c r="AW73" s="24"/>
      <c r="AX73" s="102">
        <f t="shared" si="64"/>
        <v>28</v>
      </c>
      <c r="AY73" s="97"/>
      <c r="AZ73" s="24">
        <v>28</v>
      </c>
      <c r="BA73" s="24"/>
      <c r="BB73" s="94"/>
      <c r="BC73" s="96">
        <f t="shared" si="65"/>
        <v>52</v>
      </c>
      <c r="BD73" s="108"/>
      <c r="BE73" s="24">
        <v>50</v>
      </c>
      <c r="BF73" s="24"/>
      <c r="BG73" s="24">
        <v>2</v>
      </c>
      <c r="BH73" s="102">
        <f t="shared" si="66"/>
        <v>70</v>
      </c>
      <c r="BI73" s="97"/>
      <c r="BJ73" s="24">
        <v>70</v>
      </c>
      <c r="BK73" s="24"/>
      <c r="BL73" s="94"/>
      <c r="BM73" s="96">
        <f t="shared" si="67"/>
        <v>0</v>
      </c>
      <c r="BN73" s="97"/>
      <c r="BO73" s="24"/>
      <c r="BP73" s="24"/>
      <c r="BQ73" s="24"/>
    </row>
    <row r="74" spans="1:81" ht="12.75" customHeight="1" x14ac:dyDescent="0.2">
      <c r="A74" s="92" t="s">
        <v>133</v>
      </c>
      <c r="B74" s="342" t="s">
        <v>134</v>
      </c>
      <c r="C74" s="342"/>
      <c r="D74" s="342"/>
      <c r="E74" s="342"/>
      <c r="F74" s="342"/>
      <c r="G74" s="342"/>
      <c r="H74" s="342"/>
      <c r="I74" s="342"/>
      <c r="J74" s="342"/>
      <c r="K74" s="24"/>
      <c r="L74" s="24"/>
      <c r="M74" s="24"/>
      <c r="N74" s="24"/>
      <c r="O74" s="24"/>
      <c r="P74" s="279" t="s">
        <v>66</v>
      </c>
      <c r="Q74" s="107"/>
      <c r="R74" s="107"/>
      <c r="S74" s="85">
        <f>V74+W74</f>
        <v>106</v>
      </c>
      <c r="T74" s="85"/>
      <c r="U74" s="86">
        <f>AE74+AJ74+AO74+AT74+AY74+BD74+BI74+BN74</f>
        <v>0</v>
      </c>
      <c r="V74" s="93">
        <f>AH74+AM74+AR74+AW74+BB74+BG74+BL74+BQ74</f>
        <v>2</v>
      </c>
      <c r="W74" s="24">
        <f>AF74+AK74+AP74+AU74+AZ74+BE74+BJ74+BO74</f>
        <v>104</v>
      </c>
      <c r="X74" s="94">
        <f>W74-Y74-AA74-Z74</f>
        <v>44</v>
      </c>
      <c r="Y74" s="94"/>
      <c r="Z74" s="94">
        <v>60</v>
      </c>
      <c r="AA74" s="94"/>
      <c r="AB74" s="94">
        <f t="shared" si="59"/>
        <v>0</v>
      </c>
      <c r="AC74" s="95">
        <f>AE74+AJ74+AO74+AT74+AY74+BD74</f>
        <v>0</v>
      </c>
      <c r="AD74" s="96">
        <f t="shared" si="60"/>
        <v>0</v>
      </c>
      <c r="AE74" s="97"/>
      <c r="AF74" s="24"/>
      <c r="AG74" s="24"/>
      <c r="AH74" s="24"/>
      <c r="AI74" s="96">
        <f t="shared" si="61"/>
        <v>0</v>
      </c>
      <c r="AJ74" s="97"/>
      <c r="AK74" s="24"/>
      <c r="AL74" s="24"/>
      <c r="AM74" s="24"/>
      <c r="AN74" s="96">
        <f t="shared" si="62"/>
        <v>0</v>
      </c>
      <c r="AO74" s="97"/>
      <c r="AP74" s="24"/>
      <c r="AQ74" s="24"/>
      <c r="AR74" s="24"/>
      <c r="AS74" s="96">
        <f t="shared" si="63"/>
        <v>0</v>
      </c>
      <c r="AT74" s="97"/>
      <c r="AU74" s="24"/>
      <c r="AV74" s="24"/>
      <c r="AW74" s="24"/>
      <c r="AX74" s="102">
        <f t="shared" si="64"/>
        <v>28</v>
      </c>
      <c r="AY74" s="97"/>
      <c r="AZ74" s="24">
        <v>28</v>
      </c>
      <c r="BA74" s="24"/>
      <c r="BB74" s="94"/>
      <c r="BC74" s="96">
        <f t="shared" si="65"/>
        <v>78</v>
      </c>
      <c r="BD74" s="97"/>
      <c r="BE74" s="24">
        <v>76</v>
      </c>
      <c r="BF74" s="24"/>
      <c r="BG74" s="24">
        <v>2</v>
      </c>
      <c r="BH74" s="102">
        <f t="shared" si="66"/>
        <v>0</v>
      </c>
      <c r="BI74" s="97"/>
      <c r="BJ74" s="24"/>
      <c r="BK74" s="24"/>
      <c r="BL74" s="94"/>
      <c r="BM74" s="96">
        <f t="shared" si="67"/>
        <v>0</v>
      </c>
      <c r="BN74" s="97"/>
      <c r="BO74" s="24"/>
      <c r="BP74" s="24"/>
      <c r="BQ74" s="24"/>
    </row>
    <row r="75" spans="1:81" ht="12.75" customHeight="1" x14ac:dyDescent="0.2">
      <c r="A75" s="92" t="s">
        <v>135</v>
      </c>
      <c r="B75" s="342" t="s">
        <v>136</v>
      </c>
      <c r="C75" s="342"/>
      <c r="D75" s="342"/>
      <c r="E75" s="342"/>
      <c r="F75" s="342"/>
      <c r="G75" s="342"/>
      <c r="H75" s="342"/>
      <c r="I75" s="342"/>
      <c r="J75" s="342"/>
      <c r="K75" s="24"/>
      <c r="L75" s="24"/>
      <c r="M75" s="24"/>
      <c r="N75" s="24"/>
      <c r="O75" s="24"/>
      <c r="P75" s="279" t="s">
        <v>64</v>
      </c>
      <c r="Q75" s="24"/>
      <c r="R75" s="107"/>
      <c r="S75" s="85">
        <f>V75+W75+T75+U75</f>
        <v>152</v>
      </c>
      <c r="T75" s="85">
        <v>12</v>
      </c>
      <c r="U75" s="86">
        <f>AE75+AJ75+AO75+AT75+AY75+BD75+BI75+BN75</f>
        <v>6</v>
      </c>
      <c r="V75" s="93">
        <f>AH75+AM75+AR75+AW75+BB75+BG75+BL75+BQ75</f>
        <v>2</v>
      </c>
      <c r="W75" s="24">
        <f>AF75+AK75+AP75+AU75+AZ75+BE75+BJ75+BO75</f>
        <v>132</v>
      </c>
      <c r="X75" s="94">
        <f>W75-Y75-AA75-Z75</f>
        <v>108</v>
      </c>
      <c r="Y75" s="94"/>
      <c r="Z75" s="94">
        <v>24</v>
      </c>
      <c r="AA75" s="94"/>
      <c r="AB75" s="94">
        <f t="shared" si="59"/>
        <v>0</v>
      </c>
      <c r="AC75" s="95">
        <f>AE75+AJ75+AO75+AT75+AY75+BD75</f>
        <v>6</v>
      </c>
      <c r="AD75" s="96">
        <f t="shared" si="60"/>
        <v>0</v>
      </c>
      <c r="AE75" s="97"/>
      <c r="AF75" s="24"/>
      <c r="AG75" s="24"/>
      <c r="AH75" s="24"/>
      <c r="AI75" s="96">
        <f t="shared" si="61"/>
        <v>0</v>
      </c>
      <c r="AJ75" s="97"/>
      <c r="AK75" s="24"/>
      <c r="AL75" s="24"/>
      <c r="AM75" s="24"/>
      <c r="AN75" s="96">
        <f t="shared" si="62"/>
        <v>0</v>
      </c>
      <c r="AO75" s="97"/>
      <c r="AP75" s="24"/>
      <c r="AQ75" s="24"/>
      <c r="AR75" s="24"/>
      <c r="AS75" s="96">
        <f t="shared" si="63"/>
        <v>0</v>
      </c>
      <c r="AT75" s="97"/>
      <c r="AU75" s="24"/>
      <c r="AV75" s="24"/>
      <c r="AW75" s="24"/>
      <c r="AX75" s="102">
        <f t="shared" si="64"/>
        <v>50</v>
      </c>
      <c r="AY75" s="97"/>
      <c r="AZ75" s="24">
        <v>48</v>
      </c>
      <c r="BA75" s="24"/>
      <c r="BB75" s="94">
        <v>2</v>
      </c>
      <c r="BC75" s="96">
        <f t="shared" si="65"/>
        <v>84</v>
      </c>
      <c r="BD75" s="97">
        <v>6</v>
      </c>
      <c r="BE75" s="24">
        <v>84</v>
      </c>
      <c r="BF75" s="24"/>
      <c r="BG75" s="24"/>
      <c r="BH75" s="102">
        <f t="shared" si="66"/>
        <v>0</v>
      </c>
      <c r="BI75" s="97"/>
      <c r="BJ75" s="24"/>
      <c r="BK75" s="24"/>
      <c r="BL75" s="94"/>
      <c r="BM75" s="96">
        <f t="shared" si="67"/>
        <v>0</v>
      </c>
      <c r="BN75" s="97"/>
      <c r="BO75" s="24"/>
      <c r="BP75" s="24"/>
      <c r="BQ75" s="24"/>
    </row>
    <row r="76" spans="1:81" ht="11.25" customHeight="1" x14ac:dyDescent="0.2">
      <c r="A76" s="92" t="s">
        <v>137</v>
      </c>
      <c r="B76" s="342" t="s">
        <v>18</v>
      </c>
      <c r="C76" s="342"/>
      <c r="D76" s="342"/>
      <c r="E76" s="342"/>
      <c r="F76" s="342"/>
      <c r="G76" s="342"/>
      <c r="H76" s="342"/>
      <c r="I76" s="342"/>
      <c r="J76" s="342"/>
      <c r="K76" s="24"/>
      <c r="L76" s="24"/>
      <c r="M76" s="24"/>
      <c r="N76" s="24"/>
      <c r="O76" s="24"/>
      <c r="P76" s="125" t="s">
        <v>66</v>
      </c>
      <c r="Q76" s="24"/>
      <c r="R76" s="24"/>
      <c r="S76" s="85">
        <f>AB76</f>
        <v>108</v>
      </c>
      <c r="T76" s="85"/>
      <c r="U76" s="86"/>
      <c r="V76" s="93"/>
      <c r="W76" s="24"/>
      <c r="X76" s="94"/>
      <c r="Y76" s="94"/>
      <c r="Z76" s="94"/>
      <c r="AA76" s="94"/>
      <c r="AB76" s="94">
        <f t="shared" si="59"/>
        <v>108</v>
      </c>
      <c r="AC76" s="95"/>
      <c r="AD76" s="96">
        <f t="shared" si="60"/>
        <v>0</v>
      </c>
      <c r="AE76" s="97"/>
      <c r="AF76" s="24"/>
      <c r="AG76" s="24"/>
      <c r="AH76" s="24"/>
      <c r="AI76" s="96">
        <f t="shared" si="61"/>
        <v>0</v>
      </c>
      <c r="AJ76" s="97"/>
      <c r="AK76" s="24"/>
      <c r="AL76" s="24"/>
      <c r="AM76" s="24"/>
      <c r="AN76" s="96">
        <f t="shared" si="62"/>
        <v>0</v>
      </c>
      <c r="AO76" s="97"/>
      <c r="AP76" s="24"/>
      <c r="AQ76" s="24"/>
      <c r="AR76" s="24"/>
      <c r="AS76" s="96">
        <f t="shared" si="63"/>
        <v>0</v>
      </c>
      <c r="AT76" s="97"/>
      <c r="AU76" s="24"/>
      <c r="AV76" s="24"/>
      <c r="AW76" s="24"/>
      <c r="AX76" s="102">
        <f t="shared" si="64"/>
        <v>36</v>
      </c>
      <c r="AY76" s="97"/>
      <c r="AZ76" s="24"/>
      <c r="BA76" s="24">
        <v>36</v>
      </c>
      <c r="BB76" s="94"/>
      <c r="BC76" s="96">
        <f t="shared" si="65"/>
        <v>72</v>
      </c>
      <c r="BD76" s="97"/>
      <c r="BE76" s="24"/>
      <c r="BF76" s="24">
        <v>72</v>
      </c>
      <c r="BG76" s="24"/>
      <c r="BH76" s="102">
        <f t="shared" si="66"/>
        <v>0</v>
      </c>
      <c r="BI76" s="97"/>
      <c r="BJ76" s="24"/>
      <c r="BK76" s="24"/>
      <c r="BL76" s="94"/>
      <c r="BM76" s="96">
        <f t="shared" si="67"/>
        <v>0</v>
      </c>
      <c r="BN76" s="97"/>
      <c r="BO76" s="24"/>
      <c r="BP76" s="24"/>
      <c r="BQ76" s="24"/>
    </row>
    <row r="77" spans="1:81" ht="11.25" customHeight="1" x14ac:dyDescent="0.2">
      <c r="A77" s="92" t="s">
        <v>138</v>
      </c>
      <c r="B77" s="342" t="s">
        <v>19</v>
      </c>
      <c r="C77" s="342"/>
      <c r="D77" s="342"/>
      <c r="E77" s="342"/>
      <c r="F77" s="342"/>
      <c r="G77" s="342"/>
      <c r="H77" s="342"/>
      <c r="I77" s="342"/>
      <c r="J77" s="342"/>
      <c r="K77" s="36"/>
      <c r="L77" s="36"/>
      <c r="M77" s="36"/>
      <c r="N77" s="36"/>
      <c r="O77" s="36"/>
      <c r="P77" s="145"/>
      <c r="Q77" s="36" t="s">
        <v>66</v>
      </c>
      <c r="R77" s="36"/>
      <c r="S77" s="85">
        <f>AB77</f>
        <v>108</v>
      </c>
      <c r="T77" s="85"/>
      <c r="U77" s="86"/>
      <c r="V77" s="93"/>
      <c r="W77" s="24"/>
      <c r="X77" s="94"/>
      <c r="Y77" s="94"/>
      <c r="Z77" s="94"/>
      <c r="AA77" s="94"/>
      <c r="AB77" s="94">
        <f t="shared" si="59"/>
        <v>108</v>
      </c>
      <c r="AC77" s="95"/>
      <c r="AD77" s="96">
        <f t="shared" si="60"/>
        <v>0</v>
      </c>
      <c r="AE77" s="97"/>
      <c r="AF77" s="24"/>
      <c r="AG77" s="24"/>
      <c r="AH77" s="24"/>
      <c r="AI77" s="96">
        <f t="shared" si="61"/>
        <v>0</v>
      </c>
      <c r="AJ77" s="97"/>
      <c r="AK77" s="24"/>
      <c r="AL77" s="24"/>
      <c r="AM77" s="24"/>
      <c r="AN77" s="96">
        <f t="shared" si="62"/>
        <v>0</v>
      </c>
      <c r="AO77" s="97"/>
      <c r="AP77" s="24"/>
      <c r="AQ77" s="24"/>
      <c r="AR77" s="24"/>
      <c r="AS77" s="96">
        <f t="shared" si="63"/>
        <v>0</v>
      </c>
      <c r="AT77" s="97"/>
      <c r="AU77" s="24"/>
      <c r="AV77" s="24"/>
      <c r="AW77" s="24"/>
      <c r="AX77" s="102">
        <f t="shared" si="64"/>
        <v>0</v>
      </c>
      <c r="AY77" s="97"/>
      <c r="AZ77" s="24"/>
      <c r="BA77" s="24"/>
      <c r="BB77" s="94"/>
      <c r="BC77" s="104">
        <f t="shared" si="65"/>
        <v>0</v>
      </c>
      <c r="BD77" s="60"/>
      <c r="BE77" s="36"/>
      <c r="BF77" s="36"/>
      <c r="BG77" s="36"/>
      <c r="BH77" s="102">
        <f t="shared" si="66"/>
        <v>108</v>
      </c>
      <c r="BI77" s="97"/>
      <c r="BJ77" s="24"/>
      <c r="BK77" s="24">
        <v>108</v>
      </c>
      <c r="BL77" s="94"/>
      <c r="BM77" s="96">
        <f t="shared" si="67"/>
        <v>0</v>
      </c>
      <c r="BN77" s="97"/>
      <c r="BO77" s="24"/>
      <c r="BP77" s="24"/>
      <c r="BQ77" s="24"/>
    </row>
    <row r="78" spans="1:81" s="73" customFormat="1" ht="10.5" customHeight="1" x14ac:dyDescent="0.2">
      <c r="A78" s="139" t="s">
        <v>139</v>
      </c>
      <c r="B78" s="343" t="s">
        <v>140</v>
      </c>
      <c r="C78" s="343"/>
      <c r="D78" s="343"/>
      <c r="E78" s="343"/>
      <c r="F78" s="343"/>
      <c r="G78" s="343"/>
      <c r="H78" s="343"/>
      <c r="I78" s="343"/>
      <c r="J78" s="343"/>
      <c r="K78" s="344" t="s">
        <v>64</v>
      </c>
      <c r="L78" s="344"/>
      <c r="M78" s="344"/>
      <c r="N78" s="344"/>
      <c r="O78" s="344"/>
      <c r="P78" s="344"/>
      <c r="Q78" s="344"/>
      <c r="R78" s="344"/>
      <c r="S78" s="146">
        <f>SUM(S79:S84)+U79</f>
        <v>549</v>
      </c>
      <c r="T78" s="140">
        <f t="shared" ref="T78:AC78" si="68">SUM(T79:T84)</f>
        <v>3</v>
      </c>
      <c r="U78" s="140">
        <f t="shared" si="68"/>
        <v>6</v>
      </c>
      <c r="V78" s="140">
        <f t="shared" si="68"/>
        <v>12</v>
      </c>
      <c r="W78" s="140">
        <f t="shared" si="68"/>
        <v>276</v>
      </c>
      <c r="X78" s="140">
        <f t="shared" si="68"/>
        <v>182</v>
      </c>
      <c r="Y78" s="140">
        <f t="shared" si="68"/>
        <v>0</v>
      </c>
      <c r="Z78" s="140">
        <f t="shared" si="68"/>
        <v>64</v>
      </c>
      <c r="AA78" s="140">
        <f t="shared" si="68"/>
        <v>30</v>
      </c>
      <c r="AB78" s="140">
        <f t="shared" si="68"/>
        <v>252</v>
      </c>
      <c r="AC78" s="147">
        <f t="shared" si="68"/>
        <v>0</v>
      </c>
      <c r="AD78" s="141">
        <f>SUM(AD80:AD84)</f>
        <v>0</v>
      </c>
      <c r="AE78" s="141">
        <f t="shared" ref="AE78:BG78" si="69">SUM(AE79:AE84)</f>
        <v>0</v>
      </c>
      <c r="AF78" s="141">
        <f t="shared" si="69"/>
        <v>0</v>
      </c>
      <c r="AG78" s="141">
        <f t="shared" si="69"/>
        <v>0</v>
      </c>
      <c r="AH78" s="141">
        <f t="shared" si="69"/>
        <v>0</v>
      </c>
      <c r="AI78" s="141">
        <f t="shared" si="69"/>
        <v>0</v>
      </c>
      <c r="AJ78" s="141">
        <f t="shared" si="69"/>
        <v>0</v>
      </c>
      <c r="AK78" s="141">
        <f t="shared" si="69"/>
        <v>0</v>
      </c>
      <c r="AL78" s="141">
        <f t="shared" si="69"/>
        <v>0</v>
      </c>
      <c r="AM78" s="141">
        <f t="shared" si="69"/>
        <v>0</v>
      </c>
      <c r="AN78" s="141">
        <f t="shared" si="69"/>
        <v>0</v>
      </c>
      <c r="AO78" s="141">
        <f t="shared" si="69"/>
        <v>0</v>
      </c>
      <c r="AP78" s="141">
        <f t="shared" si="69"/>
        <v>0</v>
      </c>
      <c r="AQ78" s="141">
        <f t="shared" si="69"/>
        <v>0</v>
      </c>
      <c r="AR78" s="141">
        <f t="shared" si="69"/>
        <v>0</v>
      </c>
      <c r="AS78" s="141">
        <f t="shared" si="69"/>
        <v>0</v>
      </c>
      <c r="AT78" s="141">
        <f t="shared" si="69"/>
        <v>0</v>
      </c>
      <c r="AU78" s="141">
        <f t="shared" si="69"/>
        <v>0</v>
      </c>
      <c r="AV78" s="141">
        <f t="shared" si="69"/>
        <v>0</v>
      </c>
      <c r="AW78" s="141">
        <f t="shared" si="69"/>
        <v>0</v>
      </c>
      <c r="AX78" s="148">
        <f t="shared" si="69"/>
        <v>0</v>
      </c>
      <c r="AY78" s="141">
        <f t="shared" si="69"/>
        <v>0</v>
      </c>
      <c r="AZ78" s="141">
        <f t="shared" si="69"/>
        <v>0</v>
      </c>
      <c r="BA78" s="141">
        <f t="shared" si="69"/>
        <v>0</v>
      </c>
      <c r="BB78" s="142">
        <f t="shared" si="69"/>
        <v>0</v>
      </c>
      <c r="BC78" s="136">
        <f t="shared" si="69"/>
        <v>100</v>
      </c>
      <c r="BD78" s="136">
        <f t="shared" si="69"/>
        <v>0</v>
      </c>
      <c r="BE78" s="136">
        <f t="shared" si="69"/>
        <v>94</v>
      </c>
      <c r="BF78" s="136">
        <f t="shared" si="69"/>
        <v>0</v>
      </c>
      <c r="BG78" s="136">
        <f t="shared" si="69"/>
        <v>6</v>
      </c>
      <c r="BH78" s="148">
        <f>SUM(BH80:BH84)</f>
        <v>172</v>
      </c>
      <c r="BI78" s="141">
        <f>SUM(BI80:BI84)</f>
        <v>0</v>
      </c>
      <c r="BJ78" s="141">
        <f>SUM(BJ80:BJ84)</f>
        <v>62</v>
      </c>
      <c r="BK78" s="141">
        <f>SUM(BK80:BK84)</f>
        <v>108</v>
      </c>
      <c r="BL78" s="142">
        <f>SUM(BL80:BL84)</f>
        <v>2</v>
      </c>
      <c r="BM78" s="141">
        <f>SUM(BM79:BM84)</f>
        <v>268</v>
      </c>
      <c r="BN78" s="141">
        <f>SUM(BN79:BN84)</f>
        <v>6</v>
      </c>
      <c r="BO78" s="141">
        <f>SUM(BO80:BO84)</f>
        <v>120</v>
      </c>
      <c r="BP78" s="142">
        <f>SUM(BP80:BP84)</f>
        <v>144</v>
      </c>
      <c r="BQ78" s="141">
        <f>SUM(BQ80:BQ84)</f>
        <v>4</v>
      </c>
      <c r="BR78" s="13" t="s">
        <v>30</v>
      </c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s="73" customFormat="1" ht="11.25" customHeight="1" x14ac:dyDescent="0.2">
      <c r="A79" s="139"/>
      <c r="B79" s="352" t="s">
        <v>128</v>
      </c>
      <c r="C79" s="352"/>
      <c r="D79" s="352"/>
      <c r="E79" s="352"/>
      <c r="F79" s="352"/>
      <c r="G79" s="352"/>
      <c r="H79" s="352"/>
      <c r="I79" s="352"/>
      <c r="J79" s="352"/>
      <c r="K79" s="136"/>
      <c r="L79" s="136"/>
      <c r="M79" s="136"/>
      <c r="N79" s="136"/>
      <c r="O79" s="136"/>
      <c r="P79" s="136"/>
      <c r="Q79" s="136"/>
      <c r="R79" s="136" t="s">
        <v>64</v>
      </c>
      <c r="S79" s="85"/>
      <c r="T79" s="85"/>
      <c r="U79" s="86">
        <f>AE79+AJ79+AO79+AT79+AY79+BD79+BI79+BN79</f>
        <v>6</v>
      </c>
      <c r="V79" s="140"/>
      <c r="W79" s="141"/>
      <c r="X79" s="142"/>
      <c r="Y79" s="142"/>
      <c r="Z79" s="142"/>
      <c r="AA79" s="142"/>
      <c r="AB79" s="142"/>
      <c r="AC79" s="143"/>
      <c r="AD79" s="141"/>
      <c r="AE79" s="144"/>
      <c r="AF79" s="136"/>
      <c r="AG79" s="136"/>
      <c r="AH79" s="136"/>
      <c r="AI79" s="136"/>
      <c r="AJ79" s="144"/>
      <c r="AK79" s="136"/>
      <c r="AL79" s="136"/>
      <c r="AM79" s="136"/>
      <c r="AN79" s="136"/>
      <c r="AO79" s="144"/>
      <c r="AP79" s="136"/>
      <c r="AQ79" s="136"/>
      <c r="AR79" s="136"/>
      <c r="AS79" s="136"/>
      <c r="AT79" s="144"/>
      <c r="AU79" s="136"/>
      <c r="AV79" s="136"/>
      <c r="AW79" s="136"/>
      <c r="AX79" s="137"/>
      <c r="AY79" s="144"/>
      <c r="AZ79" s="136"/>
      <c r="BA79" s="136"/>
      <c r="BB79" s="138"/>
      <c r="BC79" s="136"/>
      <c r="BD79" s="144"/>
      <c r="BE79" s="136"/>
      <c r="BF79" s="136"/>
      <c r="BG79" s="136"/>
      <c r="BH79" s="137"/>
      <c r="BI79" s="144"/>
      <c r="BJ79" s="136"/>
      <c r="BK79" s="136"/>
      <c r="BL79" s="138"/>
      <c r="BM79" s="144"/>
      <c r="BN79" s="144">
        <v>6</v>
      </c>
      <c r="BO79" s="136"/>
      <c r="BP79" s="136"/>
      <c r="BQ79" s="136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s="73" customFormat="1" ht="12.75" customHeight="1" x14ac:dyDescent="0.2">
      <c r="A80" s="92" t="s">
        <v>141</v>
      </c>
      <c r="B80" s="338" t="s">
        <v>142</v>
      </c>
      <c r="C80" s="338"/>
      <c r="D80" s="338"/>
      <c r="E80" s="338"/>
      <c r="F80" s="338"/>
      <c r="G80" s="338"/>
      <c r="H80" s="338"/>
      <c r="I80" s="338"/>
      <c r="J80" s="338"/>
      <c r="K80" s="24"/>
      <c r="L80" s="24"/>
      <c r="M80" s="24"/>
      <c r="N80" s="24"/>
      <c r="O80" s="125"/>
      <c r="P80" s="107"/>
      <c r="Q80" s="24"/>
      <c r="R80" s="348" t="s">
        <v>66</v>
      </c>
      <c r="S80" s="85">
        <f>T80+V80+W80</f>
        <v>49</v>
      </c>
      <c r="T80" s="85">
        <v>3</v>
      </c>
      <c r="U80" s="86">
        <f>AE80+AJ80+AO80+AT80+AY80+BD80+BI80+BN80</f>
        <v>0</v>
      </c>
      <c r="V80" s="93">
        <f>AH80+AM80+AR80+AW80+BB80+BG80+BL80+BQ80</f>
        <v>2</v>
      </c>
      <c r="W80" s="24">
        <f>AF80+AK80+AP80+AU80+AZ80+BE80+BJ80+BO80</f>
        <v>44</v>
      </c>
      <c r="X80" s="94">
        <f>W80-Y80-AA80-Z80</f>
        <v>26</v>
      </c>
      <c r="Y80" s="94"/>
      <c r="Z80" s="94">
        <v>18</v>
      </c>
      <c r="AA80" s="94"/>
      <c r="AB80" s="94">
        <f>AG80+AL80+AQ80+AV80+BA80+BF80+BK80+BP80</f>
        <v>0</v>
      </c>
      <c r="AC80" s="95"/>
      <c r="AD80" s="96">
        <f>AF80+AG80+AH80</f>
        <v>0</v>
      </c>
      <c r="AE80" s="97"/>
      <c r="AF80" s="24"/>
      <c r="AG80" s="24"/>
      <c r="AH80" s="24"/>
      <c r="AI80" s="96">
        <f>AK80+AL80+AM80</f>
        <v>0</v>
      </c>
      <c r="AJ80" s="97"/>
      <c r="AK80" s="24"/>
      <c r="AL80" s="24"/>
      <c r="AM80" s="24"/>
      <c r="AN80" s="96">
        <f>AP80+AQ80+AR80</f>
        <v>0</v>
      </c>
      <c r="AO80" s="97"/>
      <c r="AP80" s="24"/>
      <c r="AQ80" s="24"/>
      <c r="AR80" s="24"/>
      <c r="AS80" s="96">
        <f>AU80+AV80+AW80</f>
        <v>0</v>
      </c>
      <c r="AT80" s="97"/>
      <c r="AU80" s="24"/>
      <c r="AV80" s="24"/>
      <c r="AW80" s="24"/>
      <c r="AX80" s="102">
        <f>AZ80+BA80+BB80</f>
        <v>0</v>
      </c>
      <c r="AY80" s="149"/>
      <c r="AZ80" s="24"/>
      <c r="BA80" s="24"/>
      <c r="BB80" s="94"/>
      <c r="BC80" s="24">
        <f>BE80+BF80+BG80</f>
        <v>0</v>
      </c>
      <c r="BD80" s="97"/>
      <c r="BE80" s="24"/>
      <c r="BF80" s="24"/>
      <c r="BG80" s="24"/>
      <c r="BH80" s="102">
        <f>BJ80+BK80+BL80</f>
        <v>0</v>
      </c>
      <c r="BI80" s="97"/>
      <c r="BJ80" s="24"/>
      <c r="BK80" s="24"/>
      <c r="BL80" s="94"/>
      <c r="BM80" s="96">
        <f>BO80+BP80+BQ80</f>
        <v>46</v>
      </c>
      <c r="BN80" s="97"/>
      <c r="BO80" s="24">
        <v>44</v>
      </c>
      <c r="BP80" s="24"/>
      <c r="BQ80" s="24">
        <v>2</v>
      </c>
    </row>
    <row r="81" spans="1:81" s="73" customFormat="1" ht="22.5" customHeight="1" x14ac:dyDescent="0.2">
      <c r="A81" s="92" t="s">
        <v>143</v>
      </c>
      <c r="B81" s="354" t="s">
        <v>144</v>
      </c>
      <c r="C81" s="354"/>
      <c r="D81" s="354"/>
      <c r="E81" s="354"/>
      <c r="F81" s="354"/>
      <c r="G81" s="354"/>
      <c r="H81" s="354"/>
      <c r="I81" s="354"/>
      <c r="J81" s="354"/>
      <c r="K81" s="24"/>
      <c r="L81" s="24"/>
      <c r="M81" s="24"/>
      <c r="N81" s="24"/>
      <c r="O81" s="125"/>
      <c r="P81" s="107"/>
      <c r="Q81" s="24"/>
      <c r="R81" s="348"/>
      <c r="S81" s="85">
        <f>V81+W81</f>
        <v>142</v>
      </c>
      <c r="T81" s="85"/>
      <c r="U81" s="86">
        <f>AE81+AJ81+AO81+AT81+AY81+BD81+BI81+BN81</f>
        <v>0</v>
      </c>
      <c r="V81" s="93">
        <f>AH81+AM81+AR81+AW81+BB81+BG81+BL81+BQ81</f>
        <v>4</v>
      </c>
      <c r="W81" s="24">
        <f>AF81+AK81+AP81+AU81+AZ81+BE81+BJ81+BO81</f>
        <v>138</v>
      </c>
      <c r="X81" s="94">
        <f>W81-Y81-AA81-Z81</f>
        <v>84</v>
      </c>
      <c r="Y81" s="94"/>
      <c r="Z81" s="94">
        <v>24</v>
      </c>
      <c r="AA81" s="94">
        <v>30</v>
      </c>
      <c r="AB81" s="94">
        <f>AG81+AL81+AQ81+AV81+BA81+BF81+BK81+BP81</f>
        <v>0</v>
      </c>
      <c r="AC81" s="95"/>
      <c r="AD81" s="96">
        <f>AF81+AG81+AH81</f>
        <v>0</v>
      </c>
      <c r="AE81" s="97"/>
      <c r="AF81" s="24"/>
      <c r="AG81" s="24"/>
      <c r="AH81" s="24"/>
      <c r="AI81" s="96">
        <f>AK81+AL81+AM81</f>
        <v>0</v>
      </c>
      <c r="AJ81" s="97"/>
      <c r="AK81" s="24"/>
      <c r="AL81" s="24"/>
      <c r="AM81" s="24"/>
      <c r="AN81" s="96">
        <f>AP81+AQ81+AR81</f>
        <v>0</v>
      </c>
      <c r="AO81" s="97"/>
      <c r="AP81" s="24"/>
      <c r="AQ81" s="24"/>
      <c r="AR81" s="24"/>
      <c r="AS81" s="96">
        <f>AU81+AV81+AW81</f>
        <v>0</v>
      </c>
      <c r="AT81" s="97"/>
      <c r="AU81" s="24"/>
      <c r="AV81" s="24"/>
      <c r="AW81" s="24"/>
      <c r="AX81" s="102">
        <f>AZ81+BA81+BB81</f>
        <v>0</v>
      </c>
      <c r="AY81" s="149"/>
      <c r="AZ81" s="24"/>
      <c r="BA81" s="24"/>
      <c r="BB81" s="94"/>
      <c r="BC81" s="24">
        <f>BE81+BF81+BG81</f>
        <v>0</v>
      </c>
      <c r="BD81" s="97"/>
      <c r="BE81" s="24"/>
      <c r="BF81" s="24"/>
      <c r="BG81" s="24"/>
      <c r="BH81" s="102">
        <f>BJ81+BK81+BL81</f>
        <v>64</v>
      </c>
      <c r="BI81" s="97"/>
      <c r="BJ81" s="24">
        <v>62</v>
      </c>
      <c r="BK81" s="24"/>
      <c r="BL81" s="94">
        <v>2</v>
      </c>
      <c r="BM81" s="96">
        <f>BO81+BP81+BQ81</f>
        <v>78</v>
      </c>
      <c r="BN81" s="97"/>
      <c r="BO81" s="24">
        <v>76</v>
      </c>
      <c r="BP81" s="24"/>
      <c r="BQ81" s="24">
        <v>2</v>
      </c>
    </row>
    <row r="82" spans="1:81" s="73" customFormat="1" ht="10.5" customHeight="1" x14ac:dyDescent="0.2">
      <c r="A82" s="92" t="s">
        <v>145</v>
      </c>
      <c r="B82" s="354" t="s">
        <v>146</v>
      </c>
      <c r="C82" s="354"/>
      <c r="D82" s="354"/>
      <c r="E82" s="354"/>
      <c r="F82" s="354"/>
      <c r="G82" s="354"/>
      <c r="H82" s="354"/>
      <c r="I82" s="354"/>
      <c r="J82" s="354"/>
      <c r="K82" s="24"/>
      <c r="L82" s="24"/>
      <c r="M82" s="24"/>
      <c r="N82" s="24"/>
      <c r="O82" s="24"/>
      <c r="P82" s="107" t="s">
        <v>66</v>
      </c>
      <c r="Q82" s="24"/>
      <c r="R82" s="24"/>
      <c r="S82" s="85">
        <f>V82+W82</f>
        <v>100</v>
      </c>
      <c r="T82" s="85"/>
      <c r="U82" s="86">
        <f>AE82+AJ82+AO82+AT82+AY82+BD82+BI82+BN82</f>
        <v>0</v>
      </c>
      <c r="V82" s="93">
        <f>AH82+AM82+AR82+AW82+BB82+BG82+BL82+BQ82</f>
        <v>6</v>
      </c>
      <c r="W82" s="24">
        <f>AF82+AK82+AP82+AU82+AZ82+BE82+BJ82+BO82</f>
        <v>94</v>
      </c>
      <c r="X82" s="94">
        <f>W82-Y82-AA82-Z82</f>
        <v>72</v>
      </c>
      <c r="Y82" s="94"/>
      <c r="Z82" s="94">
        <v>22</v>
      </c>
      <c r="AA82" s="94"/>
      <c r="AB82" s="94">
        <f>AG82+AL82+AQ82+AV82+BA82+BF82+BK82+BP82</f>
        <v>0</v>
      </c>
      <c r="AC82" s="95"/>
      <c r="AD82" s="96">
        <f>AF82+AG82+AH82</f>
        <v>0</v>
      </c>
      <c r="AE82" s="97"/>
      <c r="AF82" s="24"/>
      <c r="AG82" s="24"/>
      <c r="AH82" s="24"/>
      <c r="AI82" s="96">
        <f>AK82+AL82+AM82</f>
        <v>0</v>
      </c>
      <c r="AJ82" s="97"/>
      <c r="AK82" s="24"/>
      <c r="AL82" s="24"/>
      <c r="AM82" s="24"/>
      <c r="AN82" s="96">
        <f>AP82+AQ82+AR82</f>
        <v>0</v>
      </c>
      <c r="AO82" s="97"/>
      <c r="AP82" s="24"/>
      <c r="AQ82" s="24"/>
      <c r="AR82" s="24"/>
      <c r="AS82" s="96">
        <f>AU82+AV82+AW82</f>
        <v>0</v>
      </c>
      <c r="AT82" s="97"/>
      <c r="AU82" s="24"/>
      <c r="AV82" s="24"/>
      <c r="AW82" s="24"/>
      <c r="AX82" s="102">
        <f>AZ82+BA82+BB82</f>
        <v>0</v>
      </c>
      <c r="AY82" s="97"/>
      <c r="AZ82" s="24"/>
      <c r="BA82" s="24"/>
      <c r="BB82" s="94"/>
      <c r="BC82" s="24">
        <f>BE82+BF82+BG82</f>
        <v>100</v>
      </c>
      <c r="BD82" s="97"/>
      <c r="BE82" s="24">
        <v>94</v>
      </c>
      <c r="BF82" s="24"/>
      <c r="BG82" s="24">
        <v>6</v>
      </c>
      <c r="BH82" s="102">
        <f>BJ82+BK82+BL82</f>
        <v>0</v>
      </c>
      <c r="BI82" s="97"/>
      <c r="BJ82" s="24"/>
      <c r="BK82" s="24"/>
      <c r="BL82" s="94"/>
      <c r="BM82" s="96">
        <f>BO82+BP82+BQ82</f>
        <v>0</v>
      </c>
      <c r="BN82" s="97"/>
      <c r="BO82" s="24"/>
      <c r="BP82" s="24"/>
      <c r="BQ82" s="24"/>
    </row>
    <row r="83" spans="1:81" ht="11.25" customHeight="1" x14ac:dyDescent="0.2">
      <c r="A83" s="92" t="s">
        <v>147</v>
      </c>
      <c r="B83" s="342" t="s">
        <v>18</v>
      </c>
      <c r="C83" s="342"/>
      <c r="D83" s="342"/>
      <c r="E83" s="342"/>
      <c r="F83" s="342"/>
      <c r="G83" s="342"/>
      <c r="H83" s="342"/>
      <c r="I83" s="342"/>
      <c r="J83" s="342"/>
      <c r="K83" s="24"/>
      <c r="L83" s="24"/>
      <c r="M83" s="24"/>
      <c r="N83" s="24"/>
      <c r="O83" s="107"/>
      <c r="P83" s="24"/>
      <c r="Q83" s="24" t="s">
        <v>66</v>
      </c>
      <c r="R83" s="24"/>
      <c r="S83" s="85">
        <f>AB83</f>
        <v>108</v>
      </c>
      <c r="T83" s="85"/>
      <c r="U83" s="86"/>
      <c r="V83" s="93"/>
      <c r="W83" s="24"/>
      <c r="X83" s="94"/>
      <c r="Y83" s="94"/>
      <c r="Z83" s="94"/>
      <c r="AA83" s="94"/>
      <c r="AB83" s="94">
        <f>AG83+AL83+AQ83+AV83+BA83+BF83+BK83+BP83</f>
        <v>108</v>
      </c>
      <c r="AC83" s="95"/>
      <c r="AD83" s="96">
        <f>AF83+AG83+AH83</f>
        <v>0</v>
      </c>
      <c r="AE83" s="97"/>
      <c r="AF83" s="24"/>
      <c r="AG83" s="24"/>
      <c r="AH83" s="24"/>
      <c r="AI83" s="96">
        <f>AK83+AL83+AM83</f>
        <v>0</v>
      </c>
      <c r="AJ83" s="97"/>
      <c r="AK83" s="24"/>
      <c r="AL83" s="24"/>
      <c r="AM83" s="24"/>
      <c r="AN83" s="96">
        <f>AP83+AQ83+AR83</f>
        <v>0</v>
      </c>
      <c r="AO83" s="97"/>
      <c r="AP83" s="24"/>
      <c r="AQ83" s="24"/>
      <c r="AR83" s="24"/>
      <c r="AS83" s="96">
        <f>AU83+AV83+AW83</f>
        <v>0</v>
      </c>
      <c r="AT83" s="97"/>
      <c r="AU83" s="24"/>
      <c r="AV83" s="24"/>
      <c r="AW83" s="24"/>
      <c r="AX83" s="102">
        <f>AZ83+BA83+BB83</f>
        <v>0</v>
      </c>
      <c r="AY83" s="97"/>
      <c r="AZ83" s="24"/>
      <c r="BA83" s="24"/>
      <c r="BB83" s="94"/>
      <c r="BC83" s="24">
        <f>BE83+BF83+BG83</f>
        <v>0</v>
      </c>
      <c r="BD83" s="97"/>
      <c r="BE83" s="24"/>
      <c r="BF83" s="24"/>
      <c r="BG83" s="24"/>
      <c r="BH83" s="102">
        <f>BJ83+BK83+BL83</f>
        <v>108</v>
      </c>
      <c r="BI83" s="97"/>
      <c r="BJ83" s="24"/>
      <c r="BK83" s="24">
        <v>108</v>
      </c>
      <c r="BL83" s="94"/>
      <c r="BM83" s="96">
        <f>BO83+BP83+BQ83</f>
        <v>0</v>
      </c>
      <c r="BN83" s="97"/>
      <c r="BO83" s="24"/>
      <c r="BP83" s="24"/>
      <c r="BQ83" s="24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</row>
    <row r="84" spans="1:81" ht="11.25" customHeight="1" x14ac:dyDescent="0.2">
      <c r="A84" s="150" t="s">
        <v>148</v>
      </c>
      <c r="B84" s="349" t="s">
        <v>19</v>
      </c>
      <c r="C84" s="349"/>
      <c r="D84" s="349"/>
      <c r="E84" s="349"/>
      <c r="F84" s="349"/>
      <c r="G84" s="349"/>
      <c r="H84" s="349"/>
      <c r="I84" s="349"/>
      <c r="J84" s="349"/>
      <c r="K84" s="24"/>
      <c r="L84" s="24"/>
      <c r="M84" s="24"/>
      <c r="N84" s="24"/>
      <c r="O84" s="125"/>
      <c r="P84" s="24"/>
      <c r="Q84" s="24"/>
      <c r="R84" s="24" t="s">
        <v>66</v>
      </c>
      <c r="S84" s="151">
        <f>AB84</f>
        <v>144</v>
      </c>
      <c r="T84" s="151"/>
      <c r="U84" s="152"/>
      <c r="V84" s="153"/>
      <c r="W84" s="36"/>
      <c r="X84" s="61"/>
      <c r="Y84" s="61"/>
      <c r="Z84" s="61"/>
      <c r="AA84" s="61"/>
      <c r="AB84" s="61">
        <f>AG84+AL84+AQ84+AV84+BA84+BF84+BK84+BP84</f>
        <v>144</v>
      </c>
      <c r="AC84" s="62"/>
      <c r="AD84" s="104">
        <f>AF84+AG84+AH84</f>
        <v>0</v>
      </c>
      <c r="AE84" s="60"/>
      <c r="AF84" s="36"/>
      <c r="AG84" s="36"/>
      <c r="AH84" s="36"/>
      <c r="AI84" s="104">
        <f>AK84+AL84+AM84</f>
        <v>0</v>
      </c>
      <c r="AJ84" s="60"/>
      <c r="AK84" s="36"/>
      <c r="AL84" s="36"/>
      <c r="AM84" s="36"/>
      <c r="AN84" s="104">
        <f>AP84+AQ84+AR84</f>
        <v>0</v>
      </c>
      <c r="AO84" s="60"/>
      <c r="AP84" s="36"/>
      <c r="AQ84" s="36"/>
      <c r="AR84" s="36"/>
      <c r="AS84" s="104">
        <f>AU84+AV84+AW84</f>
        <v>0</v>
      </c>
      <c r="AT84" s="60"/>
      <c r="AU84" s="36"/>
      <c r="AV84" s="36"/>
      <c r="AW84" s="36"/>
      <c r="AX84" s="106">
        <f>AZ84+BA84+BB84</f>
        <v>0</v>
      </c>
      <c r="AY84" s="60"/>
      <c r="AZ84" s="36"/>
      <c r="BA84" s="36"/>
      <c r="BB84" s="61"/>
      <c r="BC84" s="36">
        <f>BE84+BF84+BG84</f>
        <v>0</v>
      </c>
      <c r="BD84" s="60"/>
      <c r="BE84" s="36"/>
      <c r="BF84" s="36"/>
      <c r="BG84" s="36"/>
      <c r="BH84" s="106">
        <f>BJ84+BK84+BL84</f>
        <v>0</v>
      </c>
      <c r="BI84" s="60"/>
      <c r="BJ84" s="36"/>
      <c r="BK84" s="36"/>
      <c r="BL84" s="61"/>
      <c r="BM84" s="104">
        <f>BO84+BP84+BQ84</f>
        <v>144</v>
      </c>
      <c r="BN84" s="60"/>
      <c r="BO84" s="36"/>
      <c r="BP84" s="36">
        <v>144</v>
      </c>
      <c r="BQ84" s="36"/>
      <c r="BR84" s="288"/>
      <c r="BS84" s="288"/>
      <c r="BT84" s="288"/>
      <c r="BU84" s="73"/>
      <c r="BV84" s="73"/>
      <c r="BW84" s="73"/>
      <c r="BX84" s="73"/>
      <c r="BY84" s="73"/>
      <c r="BZ84" s="73"/>
      <c r="CA84" s="73"/>
      <c r="CB84" s="73"/>
      <c r="CC84" s="73"/>
    </row>
    <row r="85" spans="1:81" s="73" customFormat="1" ht="23.25" customHeight="1" x14ac:dyDescent="0.2">
      <c r="A85" s="132" t="s">
        <v>149</v>
      </c>
      <c r="B85" s="350" t="s">
        <v>150</v>
      </c>
      <c r="C85" s="350"/>
      <c r="D85" s="350"/>
      <c r="E85" s="350"/>
      <c r="F85" s="350"/>
      <c r="G85" s="350"/>
      <c r="H85" s="350"/>
      <c r="I85" s="350"/>
      <c r="J85" s="350"/>
      <c r="K85" s="351" t="s">
        <v>64</v>
      </c>
      <c r="L85" s="351"/>
      <c r="M85" s="351"/>
      <c r="N85" s="351"/>
      <c r="O85" s="351"/>
      <c r="P85" s="351"/>
      <c r="Q85" s="351"/>
      <c r="R85" s="351"/>
      <c r="S85" s="133">
        <f>SUM(S86:S90)+U86</f>
        <v>432</v>
      </c>
      <c r="T85" s="134">
        <f t="shared" ref="T85:AX85" si="70">SUM(T86:T90)</f>
        <v>12</v>
      </c>
      <c r="U85" s="134">
        <f t="shared" si="70"/>
        <v>6</v>
      </c>
      <c r="V85" s="134">
        <f t="shared" si="70"/>
        <v>4</v>
      </c>
      <c r="W85" s="134">
        <f t="shared" si="70"/>
        <v>158</v>
      </c>
      <c r="X85" s="134">
        <f t="shared" si="70"/>
        <v>96</v>
      </c>
      <c r="Y85" s="134">
        <f t="shared" si="70"/>
        <v>0</v>
      </c>
      <c r="Z85" s="134">
        <f t="shared" si="70"/>
        <v>62</v>
      </c>
      <c r="AA85" s="134">
        <f t="shared" si="70"/>
        <v>0</v>
      </c>
      <c r="AB85" s="134">
        <f t="shared" si="70"/>
        <v>252</v>
      </c>
      <c r="AC85" s="135">
        <f t="shared" si="70"/>
        <v>0</v>
      </c>
      <c r="AD85" s="136">
        <f t="shared" si="70"/>
        <v>0</v>
      </c>
      <c r="AE85" s="136">
        <f t="shared" si="70"/>
        <v>0</v>
      </c>
      <c r="AF85" s="136">
        <f t="shared" si="70"/>
        <v>0</v>
      </c>
      <c r="AG85" s="136">
        <f t="shared" si="70"/>
        <v>0</v>
      </c>
      <c r="AH85" s="136">
        <f t="shared" si="70"/>
        <v>0</v>
      </c>
      <c r="AI85" s="136">
        <f t="shared" si="70"/>
        <v>0</v>
      </c>
      <c r="AJ85" s="136">
        <f t="shared" si="70"/>
        <v>0</v>
      </c>
      <c r="AK85" s="136">
        <f t="shared" si="70"/>
        <v>0</v>
      </c>
      <c r="AL85" s="136">
        <f t="shared" si="70"/>
        <v>0</v>
      </c>
      <c r="AM85" s="136">
        <f t="shared" si="70"/>
        <v>0</v>
      </c>
      <c r="AN85" s="136">
        <f t="shared" si="70"/>
        <v>0</v>
      </c>
      <c r="AO85" s="136">
        <f t="shared" si="70"/>
        <v>0</v>
      </c>
      <c r="AP85" s="136">
        <f t="shared" si="70"/>
        <v>0</v>
      </c>
      <c r="AQ85" s="136">
        <f t="shared" si="70"/>
        <v>0</v>
      </c>
      <c r="AR85" s="136">
        <f t="shared" si="70"/>
        <v>0</v>
      </c>
      <c r="AS85" s="136">
        <f t="shared" si="70"/>
        <v>72</v>
      </c>
      <c r="AT85" s="136">
        <f t="shared" si="70"/>
        <v>0</v>
      </c>
      <c r="AU85" s="136">
        <f t="shared" si="70"/>
        <v>70</v>
      </c>
      <c r="AV85" s="136">
        <f t="shared" si="70"/>
        <v>0</v>
      </c>
      <c r="AW85" s="136">
        <f t="shared" si="70"/>
        <v>2</v>
      </c>
      <c r="AX85" s="137">
        <f t="shared" si="70"/>
        <v>150</v>
      </c>
      <c r="AY85" s="136">
        <f t="shared" ref="AY85:BQ85" si="71">SUM(AY86:AY90)</f>
        <v>0</v>
      </c>
      <c r="AZ85" s="136">
        <f t="shared" si="71"/>
        <v>42</v>
      </c>
      <c r="BA85" s="136">
        <f t="shared" si="71"/>
        <v>108</v>
      </c>
      <c r="BB85" s="138">
        <f t="shared" si="71"/>
        <v>0</v>
      </c>
      <c r="BC85" s="136">
        <f t="shared" si="71"/>
        <v>192</v>
      </c>
      <c r="BD85" s="136">
        <f t="shared" si="71"/>
        <v>6</v>
      </c>
      <c r="BE85" s="136">
        <f t="shared" si="71"/>
        <v>46</v>
      </c>
      <c r="BF85" s="136">
        <f t="shared" si="71"/>
        <v>144</v>
      </c>
      <c r="BG85" s="136">
        <f t="shared" si="71"/>
        <v>2</v>
      </c>
      <c r="BH85" s="137">
        <f t="shared" si="71"/>
        <v>0</v>
      </c>
      <c r="BI85" s="136">
        <f t="shared" si="71"/>
        <v>0</v>
      </c>
      <c r="BJ85" s="136">
        <f t="shared" si="71"/>
        <v>0</v>
      </c>
      <c r="BK85" s="136">
        <f t="shared" si="71"/>
        <v>0</v>
      </c>
      <c r="BL85" s="138">
        <f t="shared" si="71"/>
        <v>0</v>
      </c>
      <c r="BM85" s="136">
        <f t="shared" si="71"/>
        <v>0</v>
      </c>
      <c r="BN85" s="136">
        <f t="shared" si="71"/>
        <v>0</v>
      </c>
      <c r="BO85" s="136">
        <f t="shared" si="71"/>
        <v>0</v>
      </c>
      <c r="BP85" s="136">
        <f t="shared" si="71"/>
        <v>0</v>
      </c>
      <c r="BQ85" s="136">
        <f t="shared" si="71"/>
        <v>0</v>
      </c>
      <c r="BR85" s="13"/>
    </row>
    <row r="86" spans="1:81" ht="11.25" customHeight="1" x14ac:dyDescent="0.2">
      <c r="A86" s="154"/>
      <c r="B86" s="352" t="s">
        <v>128</v>
      </c>
      <c r="C86" s="352"/>
      <c r="D86" s="352"/>
      <c r="E86" s="352"/>
      <c r="F86" s="352"/>
      <c r="G86" s="352"/>
      <c r="H86" s="352"/>
      <c r="I86" s="352"/>
      <c r="J86" s="352"/>
      <c r="K86" s="136"/>
      <c r="L86" s="136"/>
      <c r="M86" s="136"/>
      <c r="N86" s="136"/>
      <c r="O86" s="136"/>
      <c r="P86" s="136" t="s">
        <v>64</v>
      </c>
      <c r="Q86" s="136"/>
      <c r="R86" s="136"/>
      <c r="S86" s="85"/>
      <c r="T86" s="85"/>
      <c r="U86" s="86">
        <f>AE86+AJ86+AO86+AT86+AY86+BD86+BI86+BN86</f>
        <v>6</v>
      </c>
      <c r="V86" s="155"/>
      <c r="W86" s="156"/>
      <c r="X86" s="157"/>
      <c r="Y86" s="157"/>
      <c r="Z86" s="157"/>
      <c r="AA86" s="157"/>
      <c r="AB86" s="157"/>
      <c r="AC86" s="158"/>
      <c r="AD86" s="157"/>
      <c r="AE86" s="159"/>
      <c r="AF86" s="156"/>
      <c r="AG86" s="156"/>
      <c r="AH86" s="156"/>
      <c r="AI86" s="156"/>
      <c r="AJ86" s="159"/>
      <c r="AK86" s="156"/>
      <c r="AL86" s="156"/>
      <c r="AM86" s="156"/>
      <c r="AN86" s="156"/>
      <c r="AO86" s="159"/>
      <c r="AP86" s="156"/>
      <c r="AQ86" s="156"/>
      <c r="AR86" s="156"/>
      <c r="AS86" s="156"/>
      <c r="AT86" s="159"/>
      <c r="AU86" s="156"/>
      <c r="AV86" s="156"/>
      <c r="AW86" s="156"/>
      <c r="AX86" s="160"/>
      <c r="AY86" s="144"/>
      <c r="AZ86" s="156"/>
      <c r="BA86" s="156"/>
      <c r="BB86" s="157"/>
      <c r="BC86" s="156"/>
      <c r="BD86" s="144">
        <v>6</v>
      </c>
      <c r="BE86" s="156"/>
      <c r="BF86" s="156"/>
      <c r="BG86" s="156"/>
      <c r="BH86" s="160"/>
      <c r="BI86" s="159"/>
      <c r="BJ86" s="156"/>
      <c r="BK86" s="156"/>
      <c r="BL86" s="157"/>
      <c r="BM86" s="144"/>
      <c r="BN86" s="144"/>
      <c r="BO86" s="156"/>
      <c r="BP86" s="156"/>
      <c r="BQ86" s="156"/>
    </row>
    <row r="87" spans="1:81" ht="10.5" customHeight="1" x14ac:dyDescent="0.2">
      <c r="A87" s="92" t="s">
        <v>151</v>
      </c>
      <c r="B87" s="353" t="s">
        <v>152</v>
      </c>
      <c r="C87" s="353"/>
      <c r="D87" s="353"/>
      <c r="E87" s="353"/>
      <c r="F87" s="353"/>
      <c r="G87" s="353"/>
      <c r="H87" s="353"/>
      <c r="I87" s="353"/>
      <c r="J87" s="353"/>
      <c r="K87" s="24"/>
      <c r="L87" s="24"/>
      <c r="M87" s="24"/>
      <c r="N87" s="24" t="s">
        <v>66</v>
      </c>
      <c r="O87" s="24"/>
      <c r="P87" s="24"/>
      <c r="Q87" s="24"/>
      <c r="R87" s="125"/>
      <c r="S87" s="85">
        <f>T87+V87+W87</f>
        <v>72</v>
      </c>
      <c r="T87" s="85"/>
      <c r="U87" s="86">
        <f>AE87+AJ87+AO87+AT87+AY87+BD87+BI87+BN87</f>
        <v>0</v>
      </c>
      <c r="V87" s="93">
        <f>AH87+AM87+AR87+AW87+BB87+BG87+BL87+BQ87</f>
        <v>2</v>
      </c>
      <c r="W87" s="24">
        <f>AF87+AK87+AP87+AU87+AZ87+BE87+BJ87+BO87</f>
        <v>70</v>
      </c>
      <c r="X87" s="94">
        <f>W87-Y87-AA87-Z87</f>
        <v>38</v>
      </c>
      <c r="Y87" s="94"/>
      <c r="Z87" s="94">
        <v>32</v>
      </c>
      <c r="AA87" s="94"/>
      <c r="AB87" s="94">
        <f>AG87+AL87+AQ87+AV87+BA87+BF87+BK87+BP87</f>
        <v>0</v>
      </c>
      <c r="AC87" s="95"/>
      <c r="AD87" s="96">
        <f>AF87+AG87+AH87</f>
        <v>0</v>
      </c>
      <c r="AE87" s="97"/>
      <c r="AF87" s="24"/>
      <c r="AG87" s="24"/>
      <c r="AH87" s="24"/>
      <c r="AI87" s="96">
        <f>AK87+AL87+AM87</f>
        <v>0</v>
      </c>
      <c r="AJ87" s="97"/>
      <c r="AK87" s="24"/>
      <c r="AL87" s="24"/>
      <c r="AM87" s="24"/>
      <c r="AN87" s="96">
        <f>AP87+AQ87+AR87</f>
        <v>0</v>
      </c>
      <c r="AO87" s="97"/>
      <c r="AP87" s="24"/>
      <c r="AQ87" s="24"/>
      <c r="AR87" s="24"/>
      <c r="AS87" s="96">
        <f>AU87+AV87+AW87</f>
        <v>72</v>
      </c>
      <c r="AT87" s="97"/>
      <c r="AU87" s="24">
        <v>70</v>
      </c>
      <c r="AV87" s="24"/>
      <c r="AW87" s="24">
        <v>2</v>
      </c>
      <c r="AX87" s="102">
        <f>AZ87+BA87+BB87</f>
        <v>0</v>
      </c>
      <c r="AY87" s="97"/>
      <c r="AZ87" s="24"/>
      <c r="BA87" s="24"/>
      <c r="BB87" s="94"/>
      <c r="BC87" s="24">
        <f>BE87+BF87+BG87</f>
        <v>0</v>
      </c>
      <c r="BD87" s="97"/>
      <c r="BE87" s="24"/>
      <c r="BF87" s="24"/>
      <c r="BG87" s="24"/>
      <c r="BH87" s="102">
        <f>BJ87+BK87+BL87</f>
        <v>0</v>
      </c>
      <c r="BI87" s="97"/>
      <c r="BJ87" s="24"/>
      <c r="BK87" s="24"/>
      <c r="BL87" s="94"/>
      <c r="BM87" s="24">
        <f>BO87+BP87+BQ87</f>
        <v>0</v>
      </c>
      <c r="BN87" s="149"/>
      <c r="BO87" s="24"/>
      <c r="BP87" s="24"/>
      <c r="BQ87" s="24"/>
      <c r="BR87" s="288"/>
      <c r="BS87" s="288"/>
    </row>
    <row r="88" spans="1:81" ht="18.75" customHeight="1" x14ac:dyDescent="0.2">
      <c r="A88" s="92" t="s">
        <v>153</v>
      </c>
      <c r="B88" s="354" t="s">
        <v>154</v>
      </c>
      <c r="C88" s="354"/>
      <c r="D88" s="354"/>
      <c r="E88" s="354"/>
      <c r="F88" s="354"/>
      <c r="G88" s="354"/>
      <c r="H88" s="354"/>
      <c r="I88" s="354"/>
      <c r="J88" s="354"/>
      <c r="K88" s="24"/>
      <c r="L88" s="24"/>
      <c r="M88" s="24"/>
      <c r="N88" s="24"/>
      <c r="O88" s="24"/>
      <c r="P88" s="24" t="s">
        <v>66</v>
      </c>
      <c r="Q88" s="24"/>
      <c r="R88" s="125"/>
      <c r="S88" s="85">
        <f>V88+W88+T88</f>
        <v>102</v>
      </c>
      <c r="T88" s="85">
        <v>12</v>
      </c>
      <c r="U88" s="86">
        <f>AE88+AJ88+AO88+AT88+AY88+BD88+BI88+BN88</f>
        <v>0</v>
      </c>
      <c r="V88" s="93">
        <f>AH88+AM88+AR88+AW88+BB88+BG88+BL88+BQ88</f>
        <v>2</v>
      </c>
      <c r="W88" s="24">
        <f>AF88+AK88+AP88+AU88+AZ88+BE88+BJ88+BO88</f>
        <v>88</v>
      </c>
      <c r="X88" s="94">
        <f>W88-Y88-AA88-Z88</f>
        <v>58</v>
      </c>
      <c r="Y88" s="94"/>
      <c r="Z88" s="94">
        <v>30</v>
      </c>
      <c r="AA88" s="94"/>
      <c r="AB88" s="94">
        <f>AG88+AL88+AQ88+AV88+BA88+BF88+BK88+BP88</f>
        <v>0</v>
      </c>
      <c r="AC88" s="95"/>
      <c r="AD88" s="96">
        <f>AF88+AG88+AH88</f>
        <v>0</v>
      </c>
      <c r="AE88" s="97"/>
      <c r="AF88" s="24"/>
      <c r="AG88" s="24"/>
      <c r="AH88" s="24"/>
      <c r="AI88" s="96">
        <f>AK88+AL88+AM88</f>
        <v>0</v>
      </c>
      <c r="AJ88" s="97"/>
      <c r="AK88" s="24"/>
      <c r="AL88" s="24"/>
      <c r="AM88" s="24"/>
      <c r="AN88" s="96">
        <f>AP88+AQ88+AR88</f>
        <v>0</v>
      </c>
      <c r="AO88" s="97"/>
      <c r="AP88" s="24"/>
      <c r="AQ88" s="24"/>
      <c r="AR88" s="24"/>
      <c r="AS88" s="96">
        <f>AU88+AV88+AW88</f>
        <v>0</v>
      </c>
      <c r="AT88" s="97"/>
      <c r="AU88" s="24"/>
      <c r="AV88" s="24"/>
      <c r="AW88" s="24"/>
      <c r="AX88" s="102">
        <f>AZ88+BA88+BB88</f>
        <v>42</v>
      </c>
      <c r="AY88" s="97"/>
      <c r="AZ88" s="24">
        <v>42</v>
      </c>
      <c r="BA88" s="24"/>
      <c r="BB88" s="94"/>
      <c r="BC88" s="24">
        <f>BE88+BF88+BG88</f>
        <v>48</v>
      </c>
      <c r="BD88" s="97"/>
      <c r="BE88" s="24">
        <v>46</v>
      </c>
      <c r="BF88" s="24"/>
      <c r="BG88" s="24">
        <v>2</v>
      </c>
      <c r="BH88" s="102">
        <f>BJ88+BK88+BL88</f>
        <v>0</v>
      </c>
      <c r="BI88" s="97"/>
      <c r="BJ88" s="24"/>
      <c r="BK88" s="24"/>
      <c r="BL88" s="94"/>
      <c r="BM88" s="24">
        <f>BO88+BP88+BQ88</f>
        <v>0</v>
      </c>
      <c r="BN88" s="149"/>
      <c r="BO88" s="24"/>
      <c r="BP88" s="24"/>
      <c r="BQ88" s="24"/>
      <c r="BR88" s="161"/>
      <c r="BS88" s="161"/>
    </row>
    <row r="89" spans="1:81" ht="11.25" customHeight="1" x14ac:dyDescent="0.2">
      <c r="A89" s="92" t="s">
        <v>155</v>
      </c>
      <c r="B89" s="340" t="s">
        <v>18</v>
      </c>
      <c r="C89" s="340"/>
      <c r="D89" s="340"/>
      <c r="E89" s="340"/>
      <c r="F89" s="340"/>
      <c r="G89" s="340"/>
      <c r="H89" s="340"/>
      <c r="I89" s="340"/>
      <c r="J89" s="340"/>
      <c r="K89" s="24"/>
      <c r="L89" s="24"/>
      <c r="M89" s="24"/>
      <c r="N89" s="24"/>
      <c r="O89" s="24" t="s">
        <v>66</v>
      </c>
      <c r="P89" s="24"/>
      <c r="Q89" s="24"/>
      <c r="R89" s="24"/>
      <c r="S89" s="85">
        <f>AB89</f>
        <v>108</v>
      </c>
      <c r="T89" s="85"/>
      <c r="U89" s="86"/>
      <c r="V89" s="93"/>
      <c r="W89" s="24"/>
      <c r="X89" s="94"/>
      <c r="Y89" s="94"/>
      <c r="Z89" s="94"/>
      <c r="AA89" s="94"/>
      <c r="AB89" s="94">
        <f>AG89+AL89+AQ89+AV89+BA89+BF89+BK89+BP89</f>
        <v>108</v>
      </c>
      <c r="AC89" s="95"/>
      <c r="AD89" s="96">
        <f>AF89+AG89+AH89</f>
        <v>0</v>
      </c>
      <c r="AE89" s="97"/>
      <c r="AF89" s="24"/>
      <c r="AG89" s="24"/>
      <c r="AH89" s="24"/>
      <c r="AI89" s="96">
        <f>AK89+AL89+AM89</f>
        <v>0</v>
      </c>
      <c r="AJ89" s="97"/>
      <c r="AK89" s="24"/>
      <c r="AL89" s="24"/>
      <c r="AM89" s="24"/>
      <c r="AN89" s="96">
        <f>AP89+AQ89+AR89</f>
        <v>0</v>
      </c>
      <c r="AO89" s="97"/>
      <c r="AP89" s="24"/>
      <c r="AQ89" s="24"/>
      <c r="AR89" s="24"/>
      <c r="AS89" s="96">
        <f>AU89+AV89+AW89</f>
        <v>0</v>
      </c>
      <c r="AT89" s="97"/>
      <c r="AU89" s="24"/>
      <c r="AV89" s="24"/>
      <c r="AW89" s="24"/>
      <c r="AX89" s="102">
        <f>AZ89+BA89+BB89</f>
        <v>108</v>
      </c>
      <c r="AY89" s="97"/>
      <c r="AZ89" s="24"/>
      <c r="BA89" s="24">
        <v>108</v>
      </c>
      <c r="BB89" s="94"/>
      <c r="BC89" s="24">
        <f>BE89+BF89+BG89</f>
        <v>0</v>
      </c>
      <c r="BD89" s="97"/>
      <c r="BE89" s="24"/>
      <c r="BF89" s="24"/>
      <c r="BG89" s="24"/>
      <c r="BH89" s="102">
        <f>BJ89+BK89+BL89</f>
        <v>0</v>
      </c>
      <c r="BI89" s="97"/>
      <c r="BJ89" s="24"/>
      <c r="BK89" s="24"/>
      <c r="BL89" s="94"/>
      <c r="BM89" s="24">
        <f>BO89+BP89+BQ89</f>
        <v>0</v>
      </c>
      <c r="BN89" s="97"/>
      <c r="BO89" s="24"/>
      <c r="BP89" s="24"/>
      <c r="BQ89" s="24"/>
      <c r="BR89" s="162"/>
      <c r="BS89" s="162"/>
    </row>
    <row r="90" spans="1:81" ht="14.25" customHeight="1" x14ac:dyDescent="0.2">
      <c r="A90" s="92" t="s">
        <v>156</v>
      </c>
      <c r="B90" s="340" t="s">
        <v>19</v>
      </c>
      <c r="C90" s="340"/>
      <c r="D90" s="340"/>
      <c r="E90" s="340"/>
      <c r="F90" s="340"/>
      <c r="G90" s="340"/>
      <c r="H90" s="340"/>
      <c r="I90" s="340"/>
      <c r="J90" s="340"/>
      <c r="K90" s="24"/>
      <c r="L90" s="24"/>
      <c r="M90" s="24"/>
      <c r="N90" s="24"/>
      <c r="O90" s="24"/>
      <c r="P90" s="24" t="s">
        <v>66</v>
      </c>
      <c r="Q90" s="24"/>
      <c r="R90" s="24"/>
      <c r="S90" s="85">
        <f>AB90</f>
        <v>144</v>
      </c>
      <c r="T90" s="85"/>
      <c r="U90" s="86"/>
      <c r="V90" s="93"/>
      <c r="W90" s="24"/>
      <c r="X90" s="94"/>
      <c r="Y90" s="94"/>
      <c r="Z90" s="94"/>
      <c r="AA90" s="94"/>
      <c r="AB90" s="94">
        <f>AG90+AL90+AQ90+AV90+BA90+BF90+BK90+BP90</f>
        <v>144</v>
      </c>
      <c r="AC90" s="95"/>
      <c r="AD90" s="96">
        <f>AF90+AG90+AH90</f>
        <v>0</v>
      </c>
      <c r="AE90" s="97"/>
      <c r="AF90" s="24"/>
      <c r="AG90" s="24"/>
      <c r="AH90" s="24"/>
      <c r="AI90" s="96">
        <f>AK90+AL90+AM90</f>
        <v>0</v>
      </c>
      <c r="AJ90" s="97"/>
      <c r="AK90" s="24"/>
      <c r="AL90" s="24"/>
      <c r="AM90" s="24"/>
      <c r="AN90" s="96">
        <f>AP90+AQ90+AR90</f>
        <v>0</v>
      </c>
      <c r="AO90" s="97"/>
      <c r="AP90" s="24"/>
      <c r="AQ90" s="24"/>
      <c r="AR90" s="24"/>
      <c r="AS90" s="96">
        <f>AU90+AV90+AW90</f>
        <v>0</v>
      </c>
      <c r="AT90" s="97"/>
      <c r="AU90" s="24"/>
      <c r="AV90" s="24"/>
      <c r="AW90" s="24"/>
      <c r="AX90" s="102">
        <f>AZ90+BA90+BB90</f>
        <v>0</v>
      </c>
      <c r="AY90" s="97"/>
      <c r="AZ90" s="24"/>
      <c r="BA90" s="24"/>
      <c r="BB90" s="94"/>
      <c r="BC90" s="24">
        <f>BE90+BF90+BG90</f>
        <v>144</v>
      </c>
      <c r="BD90" s="97"/>
      <c r="BE90" s="24"/>
      <c r="BF90" s="24">
        <v>144</v>
      </c>
      <c r="BG90" s="24"/>
      <c r="BH90" s="102">
        <f>BJ90+BK90+BL90</f>
        <v>0</v>
      </c>
      <c r="BI90" s="97"/>
      <c r="BJ90" s="24"/>
      <c r="BK90" s="24"/>
      <c r="BL90" s="94"/>
      <c r="BM90" s="24">
        <f>BO90+BP90+BQ90</f>
        <v>0</v>
      </c>
      <c r="BN90" s="97"/>
      <c r="BO90" s="24"/>
      <c r="BP90" s="24"/>
      <c r="BQ90" s="24"/>
      <c r="BR90" s="162"/>
    </row>
    <row r="91" spans="1:81" s="73" customFormat="1" ht="13.5" customHeight="1" x14ac:dyDescent="0.2">
      <c r="A91" s="132" t="s">
        <v>157</v>
      </c>
      <c r="B91" s="350" t="s">
        <v>158</v>
      </c>
      <c r="C91" s="350"/>
      <c r="D91" s="350"/>
      <c r="E91" s="350"/>
      <c r="F91" s="350"/>
      <c r="G91" s="350"/>
      <c r="H91" s="350"/>
      <c r="I91" s="350"/>
      <c r="J91" s="350"/>
      <c r="K91" s="357" t="s">
        <v>64</v>
      </c>
      <c r="L91" s="357"/>
      <c r="M91" s="357"/>
      <c r="N91" s="357"/>
      <c r="O91" s="357"/>
      <c r="P91" s="357"/>
      <c r="Q91" s="357"/>
      <c r="R91" s="357"/>
      <c r="S91" s="133">
        <f>SUM(S92:S95)+U92</f>
        <v>346</v>
      </c>
      <c r="T91" s="134">
        <f t="shared" ref="T91:AX91" si="72">SUM(T92:T95)</f>
        <v>24</v>
      </c>
      <c r="U91" s="134">
        <f t="shared" si="72"/>
        <v>12</v>
      </c>
      <c r="V91" s="134">
        <f t="shared" si="72"/>
        <v>2</v>
      </c>
      <c r="W91" s="134">
        <f t="shared" si="72"/>
        <v>128</v>
      </c>
      <c r="X91" s="134">
        <f t="shared" si="72"/>
        <v>70</v>
      </c>
      <c r="Y91" s="134">
        <f t="shared" si="72"/>
        <v>0</v>
      </c>
      <c r="Z91" s="134">
        <f t="shared" si="72"/>
        <v>58</v>
      </c>
      <c r="AA91" s="134">
        <f t="shared" si="72"/>
        <v>0</v>
      </c>
      <c r="AB91" s="134">
        <f t="shared" si="72"/>
        <v>180</v>
      </c>
      <c r="AC91" s="135">
        <f t="shared" si="72"/>
        <v>0</v>
      </c>
      <c r="AD91" s="136">
        <f t="shared" si="72"/>
        <v>0</v>
      </c>
      <c r="AE91" s="136">
        <f t="shared" si="72"/>
        <v>0</v>
      </c>
      <c r="AF91" s="136">
        <f t="shared" si="72"/>
        <v>0</v>
      </c>
      <c r="AG91" s="136">
        <f t="shared" si="72"/>
        <v>0</v>
      </c>
      <c r="AH91" s="136">
        <f t="shared" si="72"/>
        <v>0</v>
      </c>
      <c r="AI91" s="136">
        <f t="shared" si="72"/>
        <v>0</v>
      </c>
      <c r="AJ91" s="136">
        <f t="shared" si="72"/>
        <v>0</v>
      </c>
      <c r="AK91" s="136">
        <f t="shared" si="72"/>
        <v>0</v>
      </c>
      <c r="AL91" s="136">
        <f t="shared" si="72"/>
        <v>0</v>
      </c>
      <c r="AM91" s="136">
        <f t="shared" si="72"/>
        <v>0</v>
      </c>
      <c r="AN91" s="136">
        <f t="shared" si="72"/>
        <v>0</v>
      </c>
      <c r="AO91" s="136">
        <f t="shared" si="72"/>
        <v>0</v>
      </c>
      <c r="AP91" s="136">
        <f t="shared" si="72"/>
        <v>0</v>
      </c>
      <c r="AQ91" s="136">
        <f t="shared" si="72"/>
        <v>0</v>
      </c>
      <c r="AR91" s="136">
        <f t="shared" si="72"/>
        <v>0</v>
      </c>
      <c r="AS91" s="136">
        <f t="shared" si="72"/>
        <v>166</v>
      </c>
      <c r="AT91" s="136">
        <f t="shared" si="72"/>
        <v>0</v>
      </c>
      <c r="AU91" s="136">
        <f t="shared" si="72"/>
        <v>92</v>
      </c>
      <c r="AV91" s="136">
        <f t="shared" si="72"/>
        <v>72</v>
      </c>
      <c r="AW91" s="136">
        <f t="shared" si="72"/>
        <v>2</v>
      </c>
      <c r="AX91" s="137">
        <f t="shared" si="72"/>
        <v>144</v>
      </c>
      <c r="AY91" s="136">
        <f t="shared" ref="AY91:BQ91" si="73">SUM(AY92:AY95)</f>
        <v>12</v>
      </c>
      <c r="AZ91" s="136">
        <f t="shared" si="73"/>
        <v>36</v>
      </c>
      <c r="BA91" s="136">
        <f t="shared" si="73"/>
        <v>108</v>
      </c>
      <c r="BB91" s="138">
        <f t="shared" si="73"/>
        <v>0</v>
      </c>
      <c r="BC91" s="136">
        <f t="shared" si="73"/>
        <v>0</v>
      </c>
      <c r="BD91" s="136">
        <f t="shared" si="73"/>
        <v>0</v>
      </c>
      <c r="BE91" s="136">
        <f t="shared" si="73"/>
        <v>0</v>
      </c>
      <c r="BF91" s="136">
        <f t="shared" si="73"/>
        <v>0</v>
      </c>
      <c r="BG91" s="136">
        <f t="shared" si="73"/>
        <v>0</v>
      </c>
      <c r="BH91" s="137">
        <f t="shared" si="73"/>
        <v>0</v>
      </c>
      <c r="BI91" s="136">
        <f t="shared" si="73"/>
        <v>0</v>
      </c>
      <c r="BJ91" s="136">
        <f t="shared" si="73"/>
        <v>0</v>
      </c>
      <c r="BK91" s="136">
        <f t="shared" si="73"/>
        <v>0</v>
      </c>
      <c r="BL91" s="138">
        <f t="shared" si="73"/>
        <v>0</v>
      </c>
      <c r="BM91" s="136">
        <f t="shared" si="73"/>
        <v>0</v>
      </c>
      <c r="BN91" s="136">
        <f t="shared" si="73"/>
        <v>0</v>
      </c>
      <c r="BO91" s="136">
        <f t="shared" si="73"/>
        <v>0</v>
      </c>
      <c r="BP91" s="136">
        <f t="shared" si="73"/>
        <v>0</v>
      </c>
      <c r="BQ91" s="136">
        <f t="shared" si="73"/>
        <v>0</v>
      </c>
      <c r="BR91" s="13"/>
    </row>
    <row r="92" spans="1:81" ht="12" customHeight="1" x14ac:dyDescent="0.2">
      <c r="A92" s="154"/>
      <c r="B92" s="352" t="s">
        <v>128</v>
      </c>
      <c r="C92" s="352"/>
      <c r="D92" s="352"/>
      <c r="E92" s="352"/>
      <c r="F92" s="352"/>
      <c r="G92" s="352"/>
      <c r="H92" s="352"/>
      <c r="I92" s="352"/>
      <c r="J92" s="352"/>
      <c r="K92" s="136"/>
      <c r="L92" s="136"/>
      <c r="M92" s="136"/>
      <c r="N92" s="136"/>
      <c r="O92" s="136" t="s">
        <v>64</v>
      </c>
      <c r="P92" s="136"/>
      <c r="Q92" s="163"/>
      <c r="R92" s="163"/>
      <c r="S92" s="85"/>
      <c r="T92" s="85"/>
      <c r="U92" s="86">
        <f>AE92+AJ92+AO92+AT92+AY92+BD92+BI92+BN92</f>
        <v>6</v>
      </c>
      <c r="V92" s="155"/>
      <c r="W92" s="156"/>
      <c r="X92" s="157"/>
      <c r="Y92" s="157"/>
      <c r="Z92" s="157"/>
      <c r="AA92" s="157"/>
      <c r="AB92" s="157"/>
      <c r="AC92" s="158"/>
      <c r="AD92" s="157"/>
      <c r="AE92" s="159"/>
      <c r="AF92" s="156"/>
      <c r="AG92" s="156"/>
      <c r="AH92" s="156"/>
      <c r="AI92" s="156"/>
      <c r="AJ92" s="159"/>
      <c r="AK92" s="156"/>
      <c r="AL92" s="156"/>
      <c r="AM92" s="156"/>
      <c r="AN92" s="156"/>
      <c r="AO92" s="159"/>
      <c r="AP92" s="156"/>
      <c r="AQ92" s="156"/>
      <c r="AR92" s="156"/>
      <c r="AS92" s="144"/>
      <c r="AT92" s="159"/>
      <c r="AU92" s="156"/>
      <c r="AV92" s="156"/>
      <c r="AW92" s="156"/>
      <c r="AX92" s="160"/>
      <c r="AY92" s="144">
        <v>6</v>
      </c>
      <c r="AZ92" s="156"/>
      <c r="BA92" s="156"/>
      <c r="BB92" s="157"/>
      <c r="BC92" s="144"/>
      <c r="BD92" s="164"/>
      <c r="BE92" s="156"/>
      <c r="BF92" s="156"/>
      <c r="BG92" s="156"/>
      <c r="BH92" s="160"/>
      <c r="BI92" s="159"/>
      <c r="BJ92" s="156"/>
      <c r="BK92" s="156"/>
      <c r="BL92" s="157"/>
      <c r="BM92" s="156"/>
      <c r="BN92" s="156"/>
      <c r="BO92" s="156"/>
      <c r="BP92" s="156"/>
      <c r="BQ92" s="156"/>
    </row>
    <row r="93" spans="1:81" ht="12" customHeight="1" x14ac:dyDescent="0.2">
      <c r="A93" s="92" t="s">
        <v>159</v>
      </c>
      <c r="B93" s="355" t="s">
        <v>160</v>
      </c>
      <c r="C93" s="355"/>
      <c r="D93" s="355"/>
      <c r="E93" s="355"/>
      <c r="F93" s="355"/>
      <c r="G93" s="355"/>
      <c r="H93" s="355"/>
      <c r="I93" s="355"/>
      <c r="J93" s="355"/>
      <c r="K93" s="24"/>
      <c r="L93" s="24"/>
      <c r="M93" s="24"/>
      <c r="N93" s="107"/>
      <c r="O93" s="24" t="s">
        <v>64</v>
      </c>
      <c r="P93" s="24"/>
      <c r="Q93" s="165"/>
      <c r="R93" s="166"/>
      <c r="S93" s="85">
        <f>T93+V93+W93+U93</f>
        <v>160</v>
      </c>
      <c r="T93" s="85">
        <v>24</v>
      </c>
      <c r="U93" s="86">
        <f>AE93+AJ93+AO93+AT93+AY93+BD93+BI93+BN93</f>
        <v>6</v>
      </c>
      <c r="V93" s="93">
        <f>AH93+AM93+AR93+AW93+BB93+BG93+BL93+BQ93</f>
        <v>2</v>
      </c>
      <c r="W93" s="24">
        <f>AF93+AK93+AP93+AU93+AZ93+BE93+BJ93+BO93</f>
        <v>128</v>
      </c>
      <c r="X93" s="94">
        <f>W93-Z93</f>
        <v>70</v>
      </c>
      <c r="Y93" s="94"/>
      <c r="Z93" s="94">
        <v>58</v>
      </c>
      <c r="AA93" s="94"/>
      <c r="AB93" s="94">
        <f>AG93+AL93+AQ93+AV93+BA93+BF93+BK93+BP93</f>
        <v>0</v>
      </c>
      <c r="AC93" s="95"/>
      <c r="AD93" s="96">
        <f>AF93+AG93+AH93</f>
        <v>0</v>
      </c>
      <c r="AE93" s="97"/>
      <c r="AF93" s="24"/>
      <c r="AG93" s="24"/>
      <c r="AH93" s="24"/>
      <c r="AI93" s="96">
        <f>AK93+AL93+AM93</f>
        <v>0</v>
      </c>
      <c r="AJ93" s="97"/>
      <c r="AK93" s="24"/>
      <c r="AL93" s="24"/>
      <c r="AM93" s="24"/>
      <c r="AN93" s="96">
        <f>AP93+AQ93+AR93</f>
        <v>0</v>
      </c>
      <c r="AO93" s="97"/>
      <c r="AP93" s="24"/>
      <c r="AQ93" s="24"/>
      <c r="AR93" s="24"/>
      <c r="AS93" s="96">
        <f>AU93+AV93+AW93</f>
        <v>94</v>
      </c>
      <c r="AT93" s="97"/>
      <c r="AU93" s="24">
        <v>92</v>
      </c>
      <c r="AV93" s="24"/>
      <c r="AW93" s="24">
        <v>2</v>
      </c>
      <c r="AX93" s="102">
        <f>AZ93+BA93+BB93</f>
        <v>36</v>
      </c>
      <c r="AY93" s="97">
        <v>6</v>
      </c>
      <c r="AZ93" s="24">
        <v>36</v>
      </c>
      <c r="BA93" s="24"/>
      <c r="BB93" s="94"/>
      <c r="BC93" s="24">
        <f>BE93+BF93+BG93</f>
        <v>0</v>
      </c>
      <c r="BD93" s="97"/>
      <c r="BE93" s="24"/>
      <c r="BF93" s="24"/>
      <c r="BG93" s="24"/>
      <c r="BH93" s="102">
        <f>BJ93+BK93+BL93</f>
        <v>0</v>
      </c>
      <c r="BI93" s="97"/>
      <c r="BJ93" s="24"/>
      <c r="BK93" s="24"/>
      <c r="BL93" s="94"/>
      <c r="BM93" s="24">
        <f>BO93+BP93+BQ93</f>
        <v>0</v>
      </c>
      <c r="BN93" s="97"/>
      <c r="BO93" s="24"/>
      <c r="BP93" s="24"/>
      <c r="BQ93" s="24"/>
      <c r="BR93" s="288"/>
      <c r="BS93" s="288"/>
    </row>
    <row r="94" spans="1:81" ht="13.5" customHeight="1" x14ac:dyDescent="0.2">
      <c r="A94" s="92" t="s">
        <v>161</v>
      </c>
      <c r="B94" s="340" t="s">
        <v>18</v>
      </c>
      <c r="C94" s="340"/>
      <c r="D94" s="340"/>
      <c r="E94" s="340"/>
      <c r="F94" s="340"/>
      <c r="G94" s="340"/>
      <c r="H94" s="340"/>
      <c r="I94" s="340"/>
      <c r="J94" s="340"/>
      <c r="K94" s="24"/>
      <c r="L94" s="24"/>
      <c r="M94" s="24"/>
      <c r="N94" s="125" t="s">
        <v>66</v>
      </c>
      <c r="O94" s="24"/>
      <c r="P94" s="24"/>
      <c r="Q94" s="165"/>
      <c r="R94" s="165"/>
      <c r="S94" s="85">
        <f>AB94</f>
        <v>72</v>
      </c>
      <c r="T94" s="85"/>
      <c r="U94" s="86"/>
      <c r="V94" s="93"/>
      <c r="W94" s="24"/>
      <c r="X94" s="94"/>
      <c r="Y94" s="94"/>
      <c r="Z94" s="94"/>
      <c r="AA94" s="94"/>
      <c r="AB94" s="94">
        <f>AG94+AL94+AQ94+AV94+BA94+BF94+BK94+BP94</f>
        <v>72</v>
      </c>
      <c r="AC94" s="95"/>
      <c r="AD94" s="96">
        <f>AF94+AG94+AH94</f>
        <v>0</v>
      </c>
      <c r="AE94" s="97"/>
      <c r="AF94" s="24"/>
      <c r="AG94" s="24"/>
      <c r="AH94" s="24"/>
      <c r="AI94" s="96">
        <f>AK94+AL94+AM94</f>
        <v>0</v>
      </c>
      <c r="AJ94" s="97"/>
      <c r="AK94" s="24"/>
      <c r="AL94" s="24"/>
      <c r="AM94" s="24"/>
      <c r="AN94" s="96">
        <f>AP94+AQ94+AR94</f>
        <v>0</v>
      </c>
      <c r="AO94" s="97"/>
      <c r="AP94" s="24"/>
      <c r="AQ94" s="24"/>
      <c r="AR94" s="24"/>
      <c r="AS94" s="96">
        <f>AU94+AV94+AW94</f>
        <v>72</v>
      </c>
      <c r="AT94" s="97"/>
      <c r="AU94" s="24"/>
      <c r="AV94" s="24">
        <v>72</v>
      </c>
      <c r="AW94" s="24"/>
      <c r="AX94" s="102">
        <f>AZ94+BA94+BB94</f>
        <v>0</v>
      </c>
      <c r="AY94" s="97"/>
      <c r="AZ94" s="24"/>
      <c r="BA94" s="24"/>
      <c r="BB94" s="94"/>
      <c r="BC94" s="24">
        <f>BE94+BF94+BG94</f>
        <v>0</v>
      </c>
      <c r="BD94" s="97"/>
      <c r="BE94" s="24"/>
      <c r="BF94" s="24"/>
      <c r="BG94" s="24"/>
      <c r="BH94" s="102">
        <f>BJ94+BK94+BL94</f>
        <v>0</v>
      </c>
      <c r="BI94" s="97"/>
      <c r="BJ94" s="24"/>
      <c r="BK94" s="24"/>
      <c r="BL94" s="94"/>
      <c r="BM94" s="24">
        <f>BO94+BP94+BQ94</f>
        <v>0</v>
      </c>
      <c r="BN94" s="97"/>
      <c r="BO94" s="24"/>
      <c r="BP94" s="24"/>
      <c r="BQ94" s="24"/>
      <c r="BR94" s="162"/>
      <c r="BS94" s="162"/>
    </row>
    <row r="95" spans="1:81" ht="14.25" customHeight="1" x14ac:dyDescent="0.2">
      <c r="A95" s="92" t="s">
        <v>162</v>
      </c>
      <c r="B95" s="340" t="s">
        <v>19</v>
      </c>
      <c r="C95" s="340"/>
      <c r="D95" s="340"/>
      <c r="E95" s="340"/>
      <c r="F95" s="340"/>
      <c r="G95" s="340"/>
      <c r="H95" s="340"/>
      <c r="I95" s="340"/>
      <c r="J95" s="340"/>
      <c r="K95" s="24"/>
      <c r="L95" s="24"/>
      <c r="M95" s="24"/>
      <c r="N95" s="125"/>
      <c r="O95" s="24" t="s">
        <v>66</v>
      </c>
      <c r="P95" s="24"/>
      <c r="Q95" s="165"/>
      <c r="R95" s="165"/>
      <c r="S95" s="85">
        <f>AB95</f>
        <v>108</v>
      </c>
      <c r="T95" s="85"/>
      <c r="U95" s="86"/>
      <c r="V95" s="93"/>
      <c r="W95" s="24"/>
      <c r="X95" s="94"/>
      <c r="Y95" s="94"/>
      <c r="Z95" s="94"/>
      <c r="AA95" s="94"/>
      <c r="AB95" s="94">
        <f>AG95+AL95+AQ95+AV95+BA95+BF95+BK95+BP95</f>
        <v>108</v>
      </c>
      <c r="AC95" s="95"/>
      <c r="AD95" s="96">
        <f>AF95+AG95+AH95</f>
        <v>0</v>
      </c>
      <c r="AE95" s="97"/>
      <c r="AF95" s="24"/>
      <c r="AG95" s="24"/>
      <c r="AH95" s="24"/>
      <c r="AI95" s="96">
        <f>AK95+AL95+AM95</f>
        <v>0</v>
      </c>
      <c r="AJ95" s="97"/>
      <c r="AK95" s="24"/>
      <c r="AL95" s="24"/>
      <c r="AM95" s="24"/>
      <c r="AN95" s="96">
        <f>AP95+AQ95+AR95</f>
        <v>0</v>
      </c>
      <c r="AO95" s="97"/>
      <c r="AP95" s="24"/>
      <c r="AQ95" s="24"/>
      <c r="AR95" s="24"/>
      <c r="AS95" s="96">
        <f>AU95+AV95+AW95</f>
        <v>0</v>
      </c>
      <c r="AT95" s="97"/>
      <c r="AU95" s="24"/>
      <c r="AV95" s="24"/>
      <c r="AW95" s="24"/>
      <c r="AX95" s="102">
        <f>AZ95+BA95+BB95</f>
        <v>108</v>
      </c>
      <c r="AY95" s="97"/>
      <c r="AZ95" s="24"/>
      <c r="BA95" s="24">
        <v>108</v>
      </c>
      <c r="BB95" s="94"/>
      <c r="BC95" s="24">
        <f>BE95+BF95+BG95</f>
        <v>0</v>
      </c>
      <c r="BD95" s="97"/>
      <c r="BE95" s="24"/>
      <c r="BF95" s="24"/>
      <c r="BG95" s="24"/>
      <c r="BH95" s="102">
        <f>BJ95+BK95+BL95</f>
        <v>0</v>
      </c>
      <c r="BI95" s="97"/>
      <c r="BJ95" s="24"/>
      <c r="BK95" s="24"/>
      <c r="BL95" s="94"/>
      <c r="BM95" s="24">
        <f>BO95+BP95+BQ95</f>
        <v>0</v>
      </c>
      <c r="BN95" s="97"/>
      <c r="BO95" s="24"/>
      <c r="BP95" s="24"/>
      <c r="BQ95" s="24"/>
      <c r="BR95" s="162"/>
    </row>
    <row r="96" spans="1:81" ht="11.25" customHeight="1" x14ac:dyDescent="0.2">
      <c r="A96" s="167" t="s">
        <v>163</v>
      </c>
      <c r="B96" s="291" t="s">
        <v>19</v>
      </c>
      <c r="C96" s="291"/>
      <c r="D96" s="291"/>
      <c r="E96" s="291"/>
      <c r="F96" s="291"/>
      <c r="G96" s="291"/>
      <c r="H96" s="291"/>
      <c r="I96" s="291"/>
      <c r="J96" s="291"/>
      <c r="K96" s="96"/>
      <c r="L96" s="96"/>
      <c r="M96" s="96"/>
      <c r="N96" s="96"/>
      <c r="O96" s="96"/>
      <c r="P96" s="96"/>
      <c r="Q96" s="96"/>
      <c r="R96" s="96" t="s">
        <v>66</v>
      </c>
      <c r="S96" s="168">
        <f>U96+V96+W96+AB96</f>
        <v>144</v>
      </c>
      <c r="T96" s="168"/>
      <c r="U96" s="169"/>
      <c r="V96" s="170"/>
      <c r="W96" s="96"/>
      <c r="X96" s="171"/>
      <c r="Y96" s="171"/>
      <c r="Z96" s="171"/>
      <c r="AA96" s="171"/>
      <c r="AB96" s="171">
        <f>AG96+AL96+AQ96+AV96+BA96+BF96+BK96+BP96</f>
        <v>144</v>
      </c>
      <c r="AC96" s="172">
        <f>AE96+AJ96+AO96+AT96+AY96+BD96</f>
        <v>0</v>
      </c>
      <c r="AD96" s="96">
        <f>AF96+AG96+AH96</f>
        <v>0</v>
      </c>
      <c r="AE96" s="173"/>
      <c r="AF96" s="96"/>
      <c r="AG96" s="96"/>
      <c r="AH96" s="96"/>
      <c r="AI96" s="96">
        <f>AK96+AL96+AM96</f>
        <v>0</v>
      </c>
      <c r="AJ96" s="173"/>
      <c r="AK96" s="96"/>
      <c r="AL96" s="96"/>
      <c r="AM96" s="96"/>
      <c r="AN96" s="101">
        <f>AP96+AQ96+AR96</f>
        <v>0</v>
      </c>
      <c r="AO96" s="173"/>
      <c r="AP96" s="96"/>
      <c r="AQ96" s="96"/>
      <c r="AR96" s="96"/>
      <c r="AS96" s="96">
        <f>AU96+AV96+AW96</f>
        <v>0</v>
      </c>
      <c r="AT96" s="173"/>
      <c r="AU96" s="96"/>
      <c r="AV96" s="96"/>
      <c r="AW96" s="96"/>
      <c r="AX96" s="102">
        <f>AZ96+BA96+BB96</f>
        <v>0</v>
      </c>
      <c r="AY96" s="173"/>
      <c r="AZ96" s="96"/>
      <c r="BA96" s="96"/>
      <c r="BB96" s="171"/>
      <c r="BC96" s="96">
        <f>BE96+BF96+BG96</f>
        <v>0</v>
      </c>
      <c r="BD96" s="173"/>
      <c r="BE96" s="96"/>
      <c r="BF96" s="96"/>
      <c r="BG96" s="96"/>
      <c r="BH96" s="102">
        <f>BJ96+BK96+BL96</f>
        <v>0</v>
      </c>
      <c r="BI96" s="173"/>
      <c r="BJ96" s="96"/>
      <c r="BK96" s="96"/>
      <c r="BL96" s="171"/>
      <c r="BM96" s="96">
        <f>BO96+BP96+BQ96</f>
        <v>144</v>
      </c>
      <c r="BN96" s="173"/>
      <c r="BO96" s="96"/>
      <c r="BP96" s="96">
        <v>144</v>
      </c>
      <c r="BQ96" s="96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</row>
    <row r="97" spans="1:81" s="73" customFormat="1" ht="11.25" customHeight="1" x14ac:dyDescent="0.2">
      <c r="A97" s="83" t="s">
        <v>164</v>
      </c>
      <c r="B97" s="356" t="s">
        <v>22</v>
      </c>
      <c r="C97" s="356"/>
      <c r="D97" s="356"/>
      <c r="E97" s="356"/>
      <c r="F97" s="356"/>
      <c r="G97" s="356"/>
      <c r="H97" s="356"/>
      <c r="I97" s="356"/>
      <c r="J97" s="356"/>
      <c r="K97" s="84"/>
      <c r="L97" s="84"/>
      <c r="M97" s="84"/>
      <c r="N97" s="84"/>
      <c r="O97" s="84"/>
      <c r="P97" s="84"/>
      <c r="Q97" s="84"/>
      <c r="R97" s="84"/>
      <c r="S97" s="85">
        <f>AD97+AI97+AN97+AS97+AX97+BC97+BH97+BM97</f>
        <v>216</v>
      </c>
      <c r="T97" s="85"/>
      <c r="U97" s="86"/>
      <c r="V97" s="93"/>
      <c r="W97" s="24"/>
      <c r="X97" s="94"/>
      <c r="Y97" s="94"/>
      <c r="Z97" s="94"/>
      <c r="AA97" s="94"/>
      <c r="AB97" s="94">
        <f>AG97+AL97+AQ97+AV97+BA97+BF97</f>
        <v>0</v>
      </c>
      <c r="AC97" s="95"/>
      <c r="AD97" s="91"/>
      <c r="AE97" s="89"/>
      <c r="AF97" s="84"/>
      <c r="AG97" s="84"/>
      <c r="AH97" s="84"/>
      <c r="AI97" s="91"/>
      <c r="AJ97" s="89"/>
      <c r="AK97" s="84"/>
      <c r="AL97" s="84"/>
      <c r="AM97" s="84"/>
      <c r="AN97" s="175"/>
      <c r="AO97" s="89"/>
      <c r="AP97" s="84"/>
      <c r="AQ97" s="84"/>
      <c r="AR97" s="84"/>
      <c r="AS97" s="175"/>
      <c r="AT97" s="89"/>
      <c r="AU97" s="84"/>
      <c r="AV97" s="84"/>
      <c r="AW97" s="84"/>
      <c r="AX97" s="176"/>
      <c r="AY97" s="89"/>
      <c r="AZ97" s="84"/>
      <c r="BA97" s="84"/>
      <c r="BB97" s="91"/>
      <c r="BC97" s="177"/>
      <c r="BD97" s="89"/>
      <c r="BE97" s="84"/>
      <c r="BF97" s="84"/>
      <c r="BG97" s="84"/>
      <c r="BH97" s="176"/>
      <c r="BI97" s="89"/>
      <c r="BJ97" s="84"/>
      <c r="BK97" s="84"/>
      <c r="BL97" s="91"/>
      <c r="BM97" s="84">
        <v>216</v>
      </c>
      <c r="BN97" s="89"/>
      <c r="BO97" s="84">
        <v>216</v>
      </c>
      <c r="BP97" s="84"/>
      <c r="BQ97" s="84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</row>
    <row r="98" spans="1:81" s="190" customFormat="1" ht="11.25" customHeight="1" x14ac:dyDescent="0.2">
      <c r="A98" s="179"/>
      <c r="B98" s="359"/>
      <c r="C98" s="359"/>
      <c r="D98" s="359"/>
      <c r="E98" s="359"/>
      <c r="F98" s="359"/>
      <c r="G98" s="359"/>
      <c r="H98" s="359"/>
      <c r="I98" s="359"/>
      <c r="J98" s="359"/>
      <c r="K98" s="180"/>
      <c r="L98" s="180"/>
      <c r="M98" s="180"/>
      <c r="N98" s="180"/>
      <c r="O98" s="180"/>
      <c r="P98" s="180"/>
      <c r="Q98" s="180"/>
      <c r="R98" s="180"/>
      <c r="S98" s="181"/>
      <c r="T98" s="181"/>
      <c r="U98" s="182"/>
      <c r="V98" s="183"/>
      <c r="W98" s="104"/>
      <c r="X98" s="105"/>
      <c r="Y98" s="105"/>
      <c r="Z98" s="105"/>
      <c r="AA98" s="105"/>
      <c r="AB98" s="105"/>
      <c r="AC98" s="184"/>
      <c r="AD98" s="185"/>
      <c r="AE98" s="186"/>
      <c r="AF98" s="180"/>
      <c r="AG98" s="180"/>
      <c r="AH98" s="180"/>
      <c r="AI98" s="185"/>
      <c r="AJ98" s="186"/>
      <c r="AK98" s="180"/>
      <c r="AL98" s="180"/>
      <c r="AM98" s="180"/>
      <c r="AN98" s="187"/>
      <c r="AO98" s="186"/>
      <c r="AP98" s="180"/>
      <c r="AQ98" s="180"/>
      <c r="AR98" s="180"/>
      <c r="AS98" s="187"/>
      <c r="AT98" s="186"/>
      <c r="AU98" s="180"/>
      <c r="AV98" s="180"/>
      <c r="AW98" s="180"/>
      <c r="AX98" s="188"/>
      <c r="AY98" s="186"/>
      <c r="AZ98" s="180"/>
      <c r="BA98" s="180"/>
      <c r="BB98" s="189"/>
      <c r="BC98" s="185"/>
      <c r="BD98" s="186"/>
      <c r="BE98" s="180"/>
      <c r="BF98" s="180"/>
      <c r="BG98" s="180"/>
      <c r="BH98" s="188"/>
      <c r="BI98" s="186"/>
      <c r="BJ98" s="180"/>
      <c r="BK98" s="180"/>
      <c r="BL98" s="189"/>
      <c r="BM98" s="180"/>
      <c r="BN98" s="186"/>
      <c r="BO98" s="180"/>
      <c r="BP98" s="180"/>
      <c r="BQ98" s="180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</row>
    <row r="99" spans="1:81" s="73" customFormat="1" ht="15" customHeight="1" x14ac:dyDescent="0.2">
      <c r="A99" s="360" t="s">
        <v>24</v>
      </c>
      <c r="B99" s="360"/>
      <c r="C99" s="360"/>
      <c r="D99" s="360"/>
      <c r="E99" s="360"/>
      <c r="F99" s="360"/>
      <c r="G99" s="360"/>
      <c r="H99" s="360"/>
      <c r="I99" s="360"/>
      <c r="J99" s="360"/>
      <c r="K99" s="361"/>
      <c r="L99" s="361"/>
      <c r="M99" s="361"/>
      <c r="N99" s="361"/>
      <c r="O99" s="361"/>
      <c r="P99" s="361"/>
      <c r="Q99" s="361"/>
      <c r="R99" s="361"/>
      <c r="S99" s="85">
        <f>S21+S40+S47+S52+S67+S97</f>
        <v>5940</v>
      </c>
      <c r="T99" s="85">
        <f>T21+T40+T47+T52+T67+T97</f>
        <v>162</v>
      </c>
      <c r="U99" s="87">
        <f t="shared" ref="U99:AA99" si="74">U21+U40+U47+U52+U67+U96+U97</f>
        <v>90</v>
      </c>
      <c r="V99" s="87">
        <f t="shared" si="74"/>
        <v>74</v>
      </c>
      <c r="W99" s="87">
        <f t="shared" si="74"/>
        <v>4354</v>
      </c>
      <c r="X99" s="87">
        <f t="shared" si="74"/>
        <v>2346</v>
      </c>
      <c r="Y99" s="87">
        <f t="shared" si="74"/>
        <v>134</v>
      </c>
      <c r="Z99" s="87">
        <f t="shared" si="74"/>
        <v>1785</v>
      </c>
      <c r="AA99" s="87">
        <f t="shared" si="74"/>
        <v>60</v>
      </c>
      <c r="AB99" s="87">
        <f>AB21+AB40+AB47+AB52+AB67</f>
        <v>1044</v>
      </c>
      <c r="AC99" s="191" t="e">
        <f>AC21+AC52+AC67+AC96</f>
        <v>#REF!</v>
      </c>
      <c r="AD99" s="87">
        <f>AD21+AD40+AD47+AD52+AD67+AD97</f>
        <v>612</v>
      </c>
      <c r="AE99" s="89"/>
      <c r="AF99" s="84"/>
      <c r="AG99" s="84"/>
      <c r="AH99" s="84"/>
      <c r="AI99" s="87">
        <f>AI21+AI40+AI47+AI52+AI67+AI97</f>
        <v>792</v>
      </c>
      <c r="AJ99" s="89"/>
      <c r="AK99" s="84"/>
      <c r="AL99" s="84"/>
      <c r="AM99" s="84"/>
      <c r="AN99" s="87">
        <f>AN21+AN40+AN47+AN52+AN67+AN97</f>
        <v>576</v>
      </c>
      <c r="AO99" s="89"/>
      <c r="AP99" s="84"/>
      <c r="AQ99" s="84"/>
      <c r="AR99" s="84"/>
      <c r="AS99" s="87">
        <f>AS21+AS40+AS47+AS52+AS67+AS97</f>
        <v>846</v>
      </c>
      <c r="AT99" s="89"/>
      <c r="AU99" s="84"/>
      <c r="AV99" s="84"/>
      <c r="AW99" s="84"/>
      <c r="AX99" s="85">
        <f>AX21+AX40+AX47+AX52+AX67+AX97</f>
        <v>576</v>
      </c>
      <c r="AY99" s="89"/>
      <c r="AZ99" s="84"/>
      <c r="BA99" s="84"/>
      <c r="BB99" s="91"/>
      <c r="BC99" s="87">
        <f>BC21+BC40+BC47+BC52+BC67+BC97</f>
        <v>846</v>
      </c>
      <c r="BD99" s="89"/>
      <c r="BE99" s="84"/>
      <c r="BF99" s="84"/>
      <c r="BG99" s="84"/>
      <c r="BH99" s="192">
        <f>BH40+BH52+BH67+BH96</f>
        <v>594</v>
      </c>
      <c r="BI99" s="89"/>
      <c r="BJ99" s="84"/>
      <c r="BK99" s="84"/>
      <c r="BL99" s="91"/>
      <c r="BM99" s="87">
        <f>BM40+BM52+BM67+BM97</f>
        <v>846</v>
      </c>
      <c r="BN99" s="89"/>
      <c r="BO99" s="84"/>
      <c r="BP99" s="84"/>
      <c r="BQ99" s="8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</row>
    <row r="100" spans="1:81" x14ac:dyDescent="0.2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58"/>
      <c r="L100" s="58"/>
      <c r="M100" s="58"/>
      <c r="N100" s="58"/>
      <c r="O100" s="58"/>
      <c r="P100" s="25"/>
      <c r="Q100" s="195"/>
      <c r="R100" s="195"/>
      <c r="S100" s="58"/>
      <c r="T100" s="58"/>
      <c r="U100" s="196"/>
      <c r="V100" s="58"/>
      <c r="W100" s="58"/>
      <c r="X100" s="58"/>
      <c r="Y100" s="58"/>
      <c r="Z100" s="58"/>
      <c r="AA100" s="58"/>
      <c r="AB100" s="58"/>
      <c r="AC100" s="196" t="s">
        <v>30</v>
      </c>
      <c r="AD100" s="197">
        <f>AD99/AD19</f>
        <v>36</v>
      </c>
      <c r="AE100" s="198"/>
      <c r="AF100" s="199"/>
      <c r="AG100" s="199"/>
      <c r="AH100" s="199"/>
      <c r="AI100" s="199">
        <f>AI99/AI19</f>
        <v>36</v>
      </c>
      <c r="AJ100" s="198"/>
      <c r="AK100" s="199"/>
      <c r="AL100" s="199"/>
      <c r="AM100" s="199"/>
      <c r="AN100" s="199">
        <f>AN99/AN19</f>
        <v>36</v>
      </c>
      <c r="AO100" s="198"/>
      <c r="AP100" s="199"/>
      <c r="AQ100" s="199"/>
      <c r="AR100" s="199"/>
      <c r="AS100" s="199">
        <f>AS99/AS19</f>
        <v>36</v>
      </c>
      <c r="AT100" s="198"/>
      <c r="AU100" s="199"/>
      <c r="AV100" s="199"/>
      <c r="AW100" s="199"/>
      <c r="AX100" s="199">
        <f>AX99/AX19</f>
        <v>36</v>
      </c>
      <c r="AY100" s="198"/>
      <c r="AZ100" s="199"/>
      <c r="BA100" s="199"/>
      <c r="BB100" s="199"/>
      <c r="BC100" s="199">
        <f>BC99/BC19</f>
        <v>36</v>
      </c>
      <c r="BD100" s="198"/>
      <c r="BE100" s="199"/>
      <c r="BF100" s="199"/>
      <c r="BG100" s="199"/>
      <c r="BH100" s="199">
        <f>BH99/BH19</f>
        <v>36</v>
      </c>
      <c r="BI100" s="198"/>
      <c r="BJ100" s="199"/>
      <c r="BK100" s="199"/>
      <c r="BL100" s="199"/>
      <c r="BM100" s="199">
        <f>BM99/BM19</f>
        <v>36</v>
      </c>
      <c r="BN100" s="198"/>
      <c r="BO100" s="199"/>
      <c r="BP100" s="199"/>
      <c r="BQ100" s="199"/>
      <c r="BR100" s="200"/>
      <c r="BS100" s="200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</row>
    <row r="101" spans="1:81" ht="12" customHeight="1" x14ac:dyDescent="0.2">
      <c r="A101" s="362" t="s">
        <v>308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201"/>
      <c r="R101" s="201"/>
      <c r="S101" s="363" t="s">
        <v>24</v>
      </c>
      <c r="T101" s="363"/>
      <c r="U101" s="364" t="s">
        <v>165</v>
      </c>
      <c r="V101" s="358" t="s">
        <v>166</v>
      </c>
      <c r="W101" s="358"/>
      <c r="X101" s="358"/>
      <c r="Y101" s="358"/>
      <c r="Z101" s="358"/>
      <c r="AA101" s="358"/>
      <c r="AB101" s="358"/>
      <c r="AC101" s="358"/>
      <c r="AD101" s="202">
        <f>AD21+AD40+AD47+AD52+AD72+AD73+AD74+AD75+AD80+AD81+AD82+AD87+AD88+AD93</f>
        <v>612</v>
      </c>
      <c r="AE101" s="203"/>
      <c r="AF101" s="93"/>
      <c r="AG101" s="93"/>
      <c r="AH101" s="93"/>
      <c r="AI101" s="202">
        <f>AI21+AI40+AI47+AI52+AI72+AI73+AI74+AI75+AI80+AI81+AI82+AI87+AI88+AI93</f>
        <v>792</v>
      </c>
      <c r="AJ101" s="203"/>
      <c r="AK101" s="93"/>
      <c r="AL101" s="93"/>
      <c r="AM101" s="93"/>
      <c r="AN101" s="202">
        <f>AN21+AN40+AN47+AN52+AN72+AN73+AN74+AN75+AN80+AN81+AN82+AN87+AN88+AN93</f>
        <v>576</v>
      </c>
      <c r="AO101" s="203"/>
      <c r="AP101" s="93"/>
      <c r="AQ101" s="93"/>
      <c r="AR101" s="93"/>
      <c r="AS101" s="202">
        <f>AS21+AS40+AS47+AS52+AS72+AS73+AS74+AS75+AS80+AS81+AS82+AS87+AS88+AS93</f>
        <v>774</v>
      </c>
      <c r="AT101" s="203"/>
      <c r="AU101" s="93"/>
      <c r="AV101" s="93"/>
      <c r="AW101" s="93"/>
      <c r="AX101" s="202">
        <f>AX21+AX40+AX47+AX52+AX72+AX73+AX74+AX75+AX80+AX81+AX82+AX87+AX88+AX93</f>
        <v>324</v>
      </c>
      <c r="AY101" s="203"/>
      <c r="AZ101" s="93"/>
      <c r="BA101" s="93"/>
      <c r="BB101" s="202"/>
      <c r="BC101" s="202">
        <f>BC21+BC40+BC47+BC52+BC72+BC73+BC74+BC75+BC80+BC81+BC82+BC87+BC88+BC93</f>
        <v>630</v>
      </c>
      <c r="BD101" s="203"/>
      <c r="BE101" s="93"/>
      <c r="BF101" s="93"/>
      <c r="BG101" s="93"/>
      <c r="BH101" s="202">
        <f>BH21+BH40+BH47+BH52+BH72+BH73+BH74+BH75+BH80+BH81+BH82+BH87+BH88+BH93</f>
        <v>378</v>
      </c>
      <c r="BI101" s="202"/>
      <c r="BJ101" s="93"/>
      <c r="BK101" s="93"/>
      <c r="BL101" s="93"/>
      <c r="BM101" s="202">
        <f>BM21+BM40+BM47+BM52+BM72+BM73+BM74+BM75+BM80+BM81+BM82+BM87+BM88+BM93</f>
        <v>342</v>
      </c>
      <c r="BN101" s="203"/>
      <c r="BO101" s="93"/>
      <c r="BP101" s="93"/>
      <c r="BQ101" s="93"/>
      <c r="BR101" s="204">
        <f t="shared" ref="BR101:BR109" si="75">AD101+AI101+AN101+AS101+AX101+BC101+BH101+BM101</f>
        <v>4428</v>
      </c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</row>
    <row r="102" spans="1:81" ht="12" customHeight="1" x14ac:dyDescent="0.2">
      <c r="A102" s="362"/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201"/>
      <c r="R102" s="201"/>
      <c r="S102" s="363"/>
      <c r="T102" s="363"/>
      <c r="U102" s="364"/>
      <c r="V102" s="358" t="s">
        <v>167</v>
      </c>
      <c r="W102" s="358"/>
      <c r="X102" s="358"/>
      <c r="Y102" s="358"/>
      <c r="Z102" s="358"/>
      <c r="AA102" s="358"/>
      <c r="AB102" s="358"/>
      <c r="AC102" s="358"/>
      <c r="AD102" s="202">
        <f>AD76+AD83+AD89+AD94</f>
        <v>0</v>
      </c>
      <c r="AE102" s="203"/>
      <c r="AF102" s="93"/>
      <c r="AG102" s="93"/>
      <c r="AH102" s="93"/>
      <c r="AI102" s="202">
        <f>AI76+AI83+AI89+AI94</f>
        <v>0</v>
      </c>
      <c r="AJ102" s="203"/>
      <c r="AK102" s="93"/>
      <c r="AL102" s="93"/>
      <c r="AM102" s="93"/>
      <c r="AN102" s="202">
        <f>AN76+AN83+AN89+AN94</f>
        <v>0</v>
      </c>
      <c r="AO102" s="203"/>
      <c r="AP102" s="93"/>
      <c r="AQ102" s="93"/>
      <c r="AR102" s="93"/>
      <c r="AS102" s="202">
        <f>AS76+AS83+AS89+AS94</f>
        <v>72</v>
      </c>
      <c r="AT102" s="203"/>
      <c r="AU102" s="93"/>
      <c r="AV102" s="93"/>
      <c r="AW102" s="93"/>
      <c r="AX102" s="202">
        <f>AX76+AX83+AX89+AX94</f>
        <v>144</v>
      </c>
      <c r="AY102" s="203"/>
      <c r="AZ102" s="93"/>
      <c r="BA102" s="93"/>
      <c r="BB102" s="93"/>
      <c r="BC102" s="202">
        <f>BC76+BC83+BC89+BC94</f>
        <v>72</v>
      </c>
      <c r="BD102" s="203"/>
      <c r="BE102" s="93"/>
      <c r="BF102" s="93"/>
      <c r="BG102" s="93"/>
      <c r="BH102" s="202">
        <f>BH76+BH83+BH89+BH94</f>
        <v>108</v>
      </c>
      <c r="BI102" s="203"/>
      <c r="BJ102" s="93"/>
      <c r="BK102" s="93"/>
      <c r="BL102" s="93"/>
      <c r="BM102" s="202">
        <f>BM76+BM83+BM89+BM94</f>
        <v>0</v>
      </c>
      <c r="BN102" s="203"/>
      <c r="BO102" s="93"/>
      <c r="BP102" s="93"/>
      <c r="BQ102" s="93"/>
      <c r="BR102" s="204">
        <f t="shared" si="75"/>
        <v>396</v>
      </c>
      <c r="BS102" s="174"/>
      <c r="BT102" s="205"/>
      <c r="BU102" s="174"/>
      <c r="BV102" s="174"/>
      <c r="BW102" s="174"/>
      <c r="BX102" s="174"/>
      <c r="BY102" s="174"/>
      <c r="BZ102" s="174"/>
      <c r="CA102" s="174"/>
      <c r="CB102" s="174"/>
      <c r="CC102" s="174"/>
    </row>
    <row r="103" spans="1:81" ht="12" customHeight="1" x14ac:dyDescent="0.2">
      <c r="A103" s="362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201"/>
      <c r="R103" s="201"/>
      <c r="S103" s="363"/>
      <c r="T103" s="363"/>
      <c r="U103" s="364"/>
      <c r="V103" s="358" t="s">
        <v>168</v>
      </c>
      <c r="W103" s="358"/>
      <c r="X103" s="358"/>
      <c r="Y103" s="358"/>
      <c r="Z103" s="358"/>
      <c r="AA103" s="358"/>
      <c r="AB103" s="358"/>
      <c r="AC103" s="358"/>
      <c r="AD103" s="202">
        <f>AD77+AD84+AD90+AD95+AD96</f>
        <v>0</v>
      </c>
      <c r="AE103" s="203"/>
      <c r="AF103" s="93"/>
      <c r="AG103" s="93"/>
      <c r="AH103" s="93"/>
      <c r="AI103" s="202">
        <f>AI77+AI84+AI90+AI95+AI96</f>
        <v>0</v>
      </c>
      <c r="AJ103" s="203"/>
      <c r="AK103" s="93"/>
      <c r="AL103" s="93"/>
      <c r="AM103" s="93"/>
      <c r="AN103" s="202">
        <f>AN77+AN84+AN90+AN95+AN96</f>
        <v>0</v>
      </c>
      <c r="AO103" s="203"/>
      <c r="AP103" s="93"/>
      <c r="AQ103" s="93"/>
      <c r="AR103" s="93"/>
      <c r="AS103" s="202">
        <f>AS77+AS84+AS90+AS95+AS96</f>
        <v>0</v>
      </c>
      <c r="AT103" s="203"/>
      <c r="AU103" s="93"/>
      <c r="AV103" s="93"/>
      <c r="AW103" s="93"/>
      <c r="AX103" s="202">
        <f>AX77+AX84+AX90+AX95+AX96</f>
        <v>108</v>
      </c>
      <c r="AY103" s="203"/>
      <c r="AZ103" s="93"/>
      <c r="BA103" s="93"/>
      <c r="BB103" s="93"/>
      <c r="BC103" s="202">
        <f>BC77+BC84+BC90+BC95+BC96</f>
        <v>144</v>
      </c>
      <c r="BD103" s="203"/>
      <c r="BE103" s="93"/>
      <c r="BF103" s="93"/>
      <c r="BG103" s="93"/>
      <c r="BH103" s="202">
        <f>BH77+BH84+BH90+BH95+BH96</f>
        <v>108</v>
      </c>
      <c r="BI103" s="203"/>
      <c r="BJ103" s="93"/>
      <c r="BK103" s="93"/>
      <c r="BL103" s="93"/>
      <c r="BM103" s="202">
        <f>BM77+BM84+BM90+BM95+BM96</f>
        <v>288</v>
      </c>
      <c r="BN103" s="203"/>
      <c r="BO103" s="93"/>
      <c r="BP103" s="93"/>
      <c r="BQ103" s="93"/>
      <c r="BR103" s="204">
        <f t="shared" si="75"/>
        <v>648</v>
      </c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</row>
    <row r="104" spans="1:81" ht="12" customHeight="1" x14ac:dyDescent="0.2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201"/>
      <c r="R104" s="201"/>
      <c r="S104" s="363"/>
      <c r="T104" s="363"/>
      <c r="U104" s="364"/>
      <c r="V104" s="358" t="s">
        <v>169</v>
      </c>
      <c r="W104" s="358"/>
      <c r="X104" s="358"/>
      <c r="Y104" s="358"/>
      <c r="Z104" s="358"/>
      <c r="AA104" s="358"/>
      <c r="AB104" s="358"/>
      <c r="AC104" s="358"/>
      <c r="AD104" s="202">
        <f>AE21+AE40+AE47+AE52+AE67</f>
        <v>0</v>
      </c>
      <c r="AE104" s="203"/>
      <c r="AF104" s="93"/>
      <c r="AG104" s="93"/>
      <c r="AH104" s="93"/>
      <c r="AI104" s="202">
        <f>AJ21+AJ40+AJ47+AJ52+AJ67</f>
        <v>12</v>
      </c>
      <c r="AJ104" s="203"/>
      <c r="AK104" s="93"/>
      <c r="AL104" s="93"/>
      <c r="AM104" s="93"/>
      <c r="AN104" s="202">
        <f>AO40+AO47+AO52+AO67</f>
        <v>18</v>
      </c>
      <c r="AO104" s="203"/>
      <c r="AP104" s="93"/>
      <c r="AQ104" s="93"/>
      <c r="AR104" s="93"/>
      <c r="AS104" s="202">
        <f>AT40+AT47+AT52+AT67</f>
        <v>12</v>
      </c>
      <c r="AT104" s="203"/>
      <c r="AU104" s="93"/>
      <c r="AV104" s="93"/>
      <c r="AW104" s="93"/>
      <c r="AX104" s="202">
        <f>AY40+AY47+AY52+AY67</f>
        <v>12</v>
      </c>
      <c r="AY104" s="203"/>
      <c r="AZ104" s="93"/>
      <c r="BA104" s="93"/>
      <c r="BB104" s="93"/>
      <c r="BC104" s="202">
        <f>BD40+BD47+BD52+BD67</f>
        <v>12</v>
      </c>
      <c r="BD104" s="203"/>
      <c r="BE104" s="93"/>
      <c r="BF104" s="93"/>
      <c r="BG104" s="93"/>
      <c r="BH104" s="202">
        <f>BI40+BI47+BI52+BI67</f>
        <v>12</v>
      </c>
      <c r="BI104" s="203"/>
      <c r="BJ104" s="93"/>
      <c r="BK104" s="93"/>
      <c r="BL104" s="93"/>
      <c r="BM104" s="202">
        <f>BN40+BN47+BN52+BN67</f>
        <v>12</v>
      </c>
      <c r="BN104" s="203"/>
      <c r="BO104" s="93"/>
      <c r="BP104" s="93"/>
      <c r="BQ104" s="93"/>
      <c r="BR104" s="204">
        <f t="shared" si="75"/>
        <v>90</v>
      </c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</row>
    <row r="105" spans="1:81" ht="12" customHeight="1" x14ac:dyDescent="0.2">
      <c r="A105" s="362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201"/>
      <c r="R105" s="201"/>
      <c r="S105" s="363"/>
      <c r="T105" s="363"/>
      <c r="U105" s="364"/>
      <c r="V105" s="358" t="s">
        <v>170</v>
      </c>
      <c r="W105" s="358"/>
      <c r="X105" s="358"/>
      <c r="Y105" s="358"/>
      <c r="Z105" s="358"/>
      <c r="AA105" s="358"/>
      <c r="AB105" s="358"/>
      <c r="AC105" s="206"/>
      <c r="AD105" s="202">
        <v>0</v>
      </c>
      <c r="AE105" s="203"/>
      <c r="AF105" s="93"/>
      <c r="AG105" s="93"/>
      <c r="AH105" s="93"/>
      <c r="AI105" s="202">
        <f>T24+T27+T28+T35</f>
        <v>60</v>
      </c>
      <c r="AJ105" s="203"/>
      <c r="AK105" s="93"/>
      <c r="AL105" s="93"/>
      <c r="AM105" s="93"/>
      <c r="AN105" s="202">
        <f>T50+T54+T61</f>
        <v>18</v>
      </c>
      <c r="AO105" s="203"/>
      <c r="AP105" s="93"/>
      <c r="AQ105" s="93"/>
      <c r="AR105" s="93"/>
      <c r="AS105" s="202">
        <f>T49+T57</f>
        <v>24</v>
      </c>
      <c r="AT105" s="203"/>
      <c r="AU105" s="93"/>
      <c r="AV105" s="93"/>
      <c r="AW105" s="93"/>
      <c r="AX105" s="202">
        <f>T93</f>
        <v>24</v>
      </c>
      <c r="AY105" s="203"/>
      <c r="AZ105" s="93"/>
      <c r="BA105" s="93"/>
      <c r="BB105" s="93"/>
      <c r="BC105" s="202">
        <f>T88+T75</f>
        <v>24</v>
      </c>
      <c r="BD105" s="203"/>
      <c r="BE105" s="93"/>
      <c r="BF105" s="93"/>
      <c r="BG105" s="93"/>
      <c r="BH105" s="202">
        <f>T63+T72</f>
        <v>6</v>
      </c>
      <c r="BI105" s="203"/>
      <c r="BJ105" s="93"/>
      <c r="BK105" s="93"/>
      <c r="BL105" s="93"/>
      <c r="BM105" s="202">
        <f>T45+T80</f>
        <v>6</v>
      </c>
      <c r="BN105" s="203"/>
      <c r="BO105" s="93"/>
      <c r="BP105" s="93"/>
      <c r="BQ105" s="93"/>
      <c r="BR105" s="204">
        <f t="shared" si="75"/>
        <v>162</v>
      </c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</row>
    <row r="106" spans="1:81" ht="12" customHeight="1" x14ac:dyDescent="0.2">
      <c r="A106" s="362"/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201"/>
      <c r="R106" s="201"/>
      <c r="S106" s="363"/>
      <c r="T106" s="363"/>
      <c r="U106" s="364"/>
      <c r="V106" s="358" t="s">
        <v>171</v>
      </c>
      <c r="W106" s="358"/>
      <c r="X106" s="358"/>
      <c r="Y106" s="358"/>
      <c r="Z106" s="358"/>
      <c r="AA106" s="358"/>
      <c r="AB106" s="358"/>
      <c r="AC106" s="358"/>
      <c r="AD106" s="202">
        <f>AD97</f>
        <v>0</v>
      </c>
      <c r="AE106" s="202"/>
      <c r="AF106" s="202"/>
      <c r="AG106" s="202"/>
      <c r="AH106" s="202"/>
      <c r="AI106" s="202">
        <f>AI97</f>
        <v>0</v>
      </c>
      <c r="AJ106" s="202"/>
      <c r="AK106" s="202"/>
      <c r="AL106" s="202"/>
      <c r="AM106" s="202"/>
      <c r="AN106" s="202">
        <f>AN97</f>
        <v>0</v>
      </c>
      <c r="AO106" s="202"/>
      <c r="AP106" s="202"/>
      <c r="AQ106" s="202"/>
      <c r="AR106" s="202"/>
      <c r="AS106" s="202">
        <f>AS97</f>
        <v>0</v>
      </c>
      <c r="AT106" s="202"/>
      <c r="AU106" s="202"/>
      <c r="AV106" s="202"/>
      <c r="AW106" s="202"/>
      <c r="AX106" s="202">
        <f>AX97</f>
        <v>0</v>
      </c>
      <c r="AY106" s="202"/>
      <c r="AZ106" s="202"/>
      <c r="BA106" s="202"/>
      <c r="BB106" s="202"/>
      <c r="BC106" s="202">
        <f>BC97</f>
        <v>0</v>
      </c>
      <c r="BD106" s="203"/>
      <c r="BE106" s="93"/>
      <c r="BF106" s="93"/>
      <c r="BG106" s="93"/>
      <c r="BH106" s="202">
        <f>BH97</f>
        <v>0</v>
      </c>
      <c r="BI106" s="202"/>
      <c r="BJ106" s="202"/>
      <c r="BK106" s="202"/>
      <c r="BL106" s="202"/>
      <c r="BM106" s="202">
        <f>BM97</f>
        <v>216</v>
      </c>
      <c r="BN106" s="203"/>
      <c r="BO106" s="93"/>
      <c r="BP106" s="93"/>
      <c r="BQ106" s="93"/>
      <c r="BR106" s="204">
        <f t="shared" si="75"/>
        <v>216</v>
      </c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</row>
    <row r="107" spans="1:81" ht="15.75" customHeight="1" x14ac:dyDescent="0.2">
      <c r="A107" s="362"/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201"/>
      <c r="R107" s="201"/>
      <c r="S107" s="363"/>
      <c r="T107" s="363"/>
      <c r="U107" s="364" t="s">
        <v>172</v>
      </c>
      <c r="V107" s="366" t="s">
        <v>173</v>
      </c>
      <c r="W107" s="366"/>
      <c r="X107" s="366"/>
      <c r="Y107" s="366"/>
      <c r="Z107" s="366"/>
      <c r="AA107" s="366"/>
      <c r="AB107" s="366"/>
      <c r="AC107" s="366"/>
      <c r="AD107" s="93">
        <f>COUNTIF(K24:K38,"Э")+COUNTIF(K42:K46,"Э")+COUNTIF(K54:K65,"Э")+COUNTIF(K71:K77,"Э")+COUNTIF(K49:K51,"Э")+COUNTIF(K79:K84,"Э")+COUNTIF(K86:K90,"Э")+COUNTIF(K92:K95,"Э")+COUNTIF(K96:K96,"Э")</f>
        <v>0</v>
      </c>
      <c r="AE107" s="97"/>
      <c r="AF107" s="93"/>
      <c r="AG107" s="93"/>
      <c r="AH107" s="93"/>
      <c r="AI107" s="93">
        <f>COUNTIF(L24:L38,"Э")+COUNTIF(L42:L46,"Э")+COUNTIF(L54:L65,"Э")+COUNTIF(L71:L77,"Э")+COUNTIF(L49:L51,"Э")+COUNTIF(L79:L84,"Э")+COUNTIF(L86:L90,"Э")+COUNTIF(L92:L95,"Э")+COUNTIF(L96:L96,"Э")</f>
        <v>3</v>
      </c>
      <c r="AJ107" s="97"/>
      <c r="AK107" s="93"/>
      <c r="AL107" s="93"/>
      <c r="AM107" s="93"/>
      <c r="AN107" s="93">
        <f>COUNTIF(M24:M38,"Э")+COUNTIF(M42:M46,"Э")+COUNTIF(M54:M65,"Э")+COUNTIF(M71:M77,"Э")+COUNTIF(M49:M51,"Э")+COUNTIF(M79:M84,"Э")+COUNTIF(M86:M90,"Э")+COUNTIF(M92:M95,"Э")+COUNTIF(M96:M96,"Э")</f>
        <v>3</v>
      </c>
      <c r="AO107" s="97"/>
      <c r="AP107" s="93"/>
      <c r="AQ107" s="93"/>
      <c r="AR107" s="93"/>
      <c r="AS107" s="93">
        <f>COUNTIF(N24:N38,"Э")+COUNTIF(N42:N46,"Э")+COUNTIF(N54:N65,"Э")+COUNTIF(N71:N77,"Э")+COUNTIF(N49:N51,"Э")+COUNTIF(N79:N84,"Э")+COUNTIF(N86:N90,"Э")+COUNTIF(N92:N95,"Э")+COUNTIF(N96:N96,"Э")</f>
        <v>2</v>
      </c>
      <c r="AT107" s="97"/>
      <c r="AU107" s="93"/>
      <c r="AV107" s="93"/>
      <c r="AW107" s="93"/>
      <c r="AX107" s="93">
        <f>COUNTIF(O24:O38,"Э")+COUNTIF(O42:O46,"Э")+COUNTIF(O54:O65,"Э")+COUNTIF(O71:O77,"Э")+COUNTIF(O49:O51,"Э")+COUNTIF(O79:O84,"Э")+COUNTIF(O86:O90,"Э")+COUNTIF(O92:O95,"Э")+COUNTIF(O96:O96,"Э")</f>
        <v>2</v>
      </c>
      <c r="AY107" s="97"/>
      <c r="AZ107" s="93"/>
      <c r="BA107" s="93"/>
      <c r="BB107" s="93"/>
      <c r="BC107" s="93">
        <f>COUNTIF(P24:P38,"Э")+COUNTIF(P42:P46,"Э")+COUNTIF(P54:P65,"Э")+COUNTIF(P71:P77,"Э")+COUNTIF(P49:P51,"Э")+COUNTIF(P79:P84,"Э")+COUNTIF(P86:P90,"Э")+COUNTIF(P92:P95,"Э")+COUNTIF(P96:P96,"Э")</f>
        <v>2</v>
      </c>
      <c r="BD107" s="97"/>
      <c r="BE107" s="93"/>
      <c r="BF107" s="93"/>
      <c r="BG107" s="93"/>
      <c r="BH107" s="93">
        <f>COUNTIF(Q24:Q38,"Э")+COUNTIF(Q42:Q46,"Э")+COUNTIF(Q54:Q65,"Э")+COUNTIF(Q71:Q77,"Э")+COUNTIF(Q49:Q51,"Э")+COUNTIF(Q79:Q84,"Э")+COUNTIF(Q86:Q90,"Э")+COUNTIF(Q92:Q95,"Э")+COUNTIF(Q96:Q96,"Э")</f>
        <v>2</v>
      </c>
      <c r="BI107" s="97"/>
      <c r="BJ107" s="93"/>
      <c r="BK107" s="93"/>
      <c r="BL107" s="93"/>
      <c r="BM107" s="93">
        <f>COUNTIF(R24:R38,"Э")+COUNTIF(R42:R46,"Э")+COUNTIF(R54:R65,"Э")+COUNTIF(R71:R77,"Э")+COUNTIF(R49:R51,"Э")+COUNTIF(R79:R84,"Э")+COUNTIF(R86:R90,"Э")+COUNTIF(R92:R95,"Э")+COUNTIF(R96:R96,"Э")</f>
        <v>2</v>
      </c>
      <c r="BN107" s="203"/>
      <c r="BO107" s="93"/>
      <c r="BP107" s="93"/>
      <c r="BQ107" s="93"/>
      <c r="BR107" s="204">
        <f t="shared" si="75"/>
        <v>16</v>
      </c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</row>
    <row r="108" spans="1:81" ht="12" customHeight="1" x14ac:dyDescent="0.2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201"/>
      <c r="R108" s="201"/>
      <c r="S108" s="363"/>
      <c r="T108" s="363"/>
      <c r="U108" s="364"/>
      <c r="V108" s="367" t="s">
        <v>174</v>
      </c>
      <c r="W108" s="367"/>
      <c r="X108" s="367"/>
      <c r="Y108" s="367"/>
      <c r="Z108" s="367"/>
      <c r="AA108" s="367"/>
      <c r="AB108" s="367"/>
      <c r="AC108" s="367"/>
      <c r="AD108" s="93">
        <f>COUNTIF(K24:K38,"ДЗ")+COUNTIF(K42:K46,"ДЗ")+COUNTIF(K49:K51,"ДЗ")+COUNTIF(K54:K65,"ДЗ")+COUNTIF(K71:K77,"ДЗ")+COUNTIF(K79:K84,"ДЗ")+COUNTIF(K86:K90,"ДЗ")+COUNTIF(K92:K95,"ДЗ")+COUNTIF(K96:K96,"ДЗ")</f>
        <v>4</v>
      </c>
      <c r="AE108" s="97"/>
      <c r="AF108" s="93"/>
      <c r="AG108" s="93"/>
      <c r="AH108" s="93"/>
      <c r="AI108" s="93">
        <f>COUNTIF(L24:L38,"ДЗ")+COUNTIF(L42:L46,"ДЗ")+COUNTIF(L49:L51,"ДЗ")+COUNTIF(L54:L65,"ДЗ")+COUNTIF(L71:L77,"ДЗ")+COUNTIF(L79:L84,"ДЗ")+COUNTIF(L86:L90,"ДЗ")+COUNTIF(L92:L95,"ДЗ")+COUNTIF(L96:L96,"ДЗ")</f>
        <v>7</v>
      </c>
      <c r="AJ108" s="97"/>
      <c r="AK108" s="93"/>
      <c r="AL108" s="93"/>
      <c r="AM108" s="93"/>
      <c r="AN108" s="93">
        <f>COUNTIF(M24:M38,"ДЗ")+COUNTIF(M42:M46,"ДЗ")+COUNTIF(M49:M51,"ДЗ")+COUNTIF(M54:M65,"ДЗ")+COUNTIF(M71:M77,"ДЗ")+COUNTIF(M79:M84,"ДЗ")+COUNTIF(M86:M90,"ДЗ")+COUNTIF(M92:M95,"ДЗ")+COUNTIF(M96:M96,"ДЗ")</f>
        <v>4</v>
      </c>
      <c r="AO108" s="97"/>
      <c r="AP108" s="93"/>
      <c r="AQ108" s="93"/>
      <c r="AR108" s="93"/>
      <c r="AS108" s="93">
        <f>COUNTIF(N24:N38,"ДЗ")+COUNTIF(N42:N46,"ДЗ")+COUNTIF(N49:N51,"ДЗ")+COUNTIF(N54:N65,"ДЗ")+COUNTIF(N71:N77,"ДЗ")+COUNTIF(N79:N84,"ДЗ")+COUNTIF(N86:N90,"ДЗ")+COUNTIF(N92:N95,"ДЗ")+COUNTIF(N96:N96,"ДЗ")</f>
        <v>5</v>
      </c>
      <c r="AT108" s="97"/>
      <c r="AU108" s="93"/>
      <c r="AV108" s="93"/>
      <c r="AW108" s="93"/>
      <c r="AX108" s="93">
        <f>COUNTIF(O24:O38,"ДЗ")+COUNTIF(O42:O46,"ДЗ")+COUNTIF(O49:O51,"ДЗ")+COUNTIF(O54:O65,"ДЗ")+COUNTIF(O71:O77,"ДЗ")+COUNTIF(O79:O84,"ДЗ")+COUNTIF(O86:O90,"ДЗ")+COUNTIF(O92:O95,"ДЗ")+COUNTIF(O96:O96,"ДЗ")</f>
        <v>3</v>
      </c>
      <c r="AY108" s="97"/>
      <c r="AZ108" s="93"/>
      <c r="BA108" s="93"/>
      <c r="BB108" s="93"/>
      <c r="BC108" s="93">
        <f>COUNTIF(P24:P38,"ДЗ")+COUNTIF(P42:P46,"ДЗ")+COUNTIF(P49:P51,"ДЗ")+COUNTIF(P54:P65,"ДЗ")+COUNTIF(P71:P77,"ДЗ")+COUNTIF(P79:P84,"ДЗ")+COUNTIF(P86:P90,"ДЗ")+COUNTIF(P92:P95,"ДЗ")+COUNTIF(P96:P96,"ДЗ")</f>
        <v>7</v>
      </c>
      <c r="BD108" s="97"/>
      <c r="BE108" s="93"/>
      <c r="BF108" s="93"/>
      <c r="BG108" s="93"/>
      <c r="BH108" s="93">
        <f>COUNTIF(Q24:Q38,"ДЗ")+COUNTIF(Q42:Q46,"ДЗ")+COUNTIF(Q49:Q51,"ДЗ")+COUNTIF(Q54:Q65,"ДЗ")+COUNTIF(Q71:Q77,"ДЗ")+COUNTIF(Q79:Q84,"ДЗ")+COUNTIF(Q86:Q90,"ДЗ")+COUNTIF(Q92:Q95,"ДЗ")+COUNTIF(Q96:Q96,"ДЗ")</f>
        <v>4</v>
      </c>
      <c r="BI108" s="97"/>
      <c r="BJ108" s="93"/>
      <c r="BK108" s="93"/>
      <c r="BL108" s="93"/>
      <c r="BM108" s="93">
        <f>COUNTIF(R24:R38,"ДЗ")+COUNTIF(R42:R46,"ДЗ")+COUNTIF(R49:R51,"ДЗ")+COUNTIF(R54:R65,"ДЗ")+COUNTIF(R71:R77,"ДЗ")+COUNTIF(R79:R84,"ДЗ")+COUNTIF(R86:R90,"ДЗ")+COUNTIF(R92:R95,"ДЗ")+COUNTIF(R96:R96,"ДЗ")</f>
        <v>7</v>
      </c>
      <c r="BN108" s="203"/>
      <c r="BO108" s="93"/>
      <c r="BP108" s="93"/>
      <c r="BQ108" s="93"/>
      <c r="BR108" s="204">
        <f t="shared" si="75"/>
        <v>41</v>
      </c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</row>
    <row r="109" spans="1:81" ht="12" customHeight="1" x14ac:dyDescent="0.2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207"/>
      <c r="R109" s="207"/>
      <c r="S109" s="363"/>
      <c r="T109" s="363"/>
      <c r="U109" s="364"/>
      <c r="V109" s="358" t="s">
        <v>175</v>
      </c>
      <c r="W109" s="358"/>
      <c r="X109" s="358"/>
      <c r="Y109" s="358"/>
      <c r="Z109" s="358"/>
      <c r="AA109" s="358"/>
      <c r="AB109" s="358"/>
      <c r="AC109" s="358"/>
      <c r="AD109" s="93">
        <f>COUNTIF(K24:K38,"З")+COUNTIF(K42:K46,"З")+COUNTIF(K49:K51,"З")+COUNTIF(K54:K65,"З")+COUNTIF(K71:K77,"З")+COUNTIF(K79:K84,"З")+COUNTIF(K86:K90,"З")+COUNTIF(K92:K95,"З")+COUNTIF(K96:K96,"З")</f>
        <v>1</v>
      </c>
      <c r="AE109" s="97"/>
      <c r="AF109" s="93"/>
      <c r="AG109" s="93"/>
      <c r="AH109" s="93"/>
      <c r="AI109" s="93">
        <f>COUNTIF(L24:L38,"З")+COUNTIF(L42:L46,"З")+COUNTIF(L49:L51,"З")+COUNTIF(L54:L65,"З")+COUNTIF(L71:L77,"З")+COUNTIF(L79:L84,"З")+COUNTIF(L86:L90,"З")+COUNTIF(L92:L95,"З")+COUNTIF(L96:L96,"З")</f>
        <v>0</v>
      </c>
      <c r="AJ109" s="97"/>
      <c r="AK109" s="93"/>
      <c r="AL109" s="93"/>
      <c r="AM109" s="93"/>
      <c r="AN109" s="93">
        <f>COUNTIF(M24:M38,"З")+COUNTIF(M42:M46,"З")+COUNTIF(M49:M51,"З")+COUNTIF(M54:M65,"З")+COUNTIF(M71:M77,"З")+COUNTIF(M79:M84,"З")+COUNTIF(M86:M90,"З")+COUNTIF(M92:M95,"З")+COUNTIF(M96:M96,"З")</f>
        <v>1</v>
      </c>
      <c r="AO109" s="97"/>
      <c r="AP109" s="93"/>
      <c r="AQ109" s="93"/>
      <c r="AR109" s="93"/>
      <c r="AS109" s="93">
        <f>COUNTIF(N24:N38,"З")+COUNTIF(N42:N46,"З")+COUNTIF(N49:N51,"З")+COUNTIF(N54:N65,"З")+COUNTIF(N71:N77,"З")+COUNTIF(N79:N84,"З")+COUNTIF(N86:N90,"З")+COUNTIF(N92:N95,"З")+COUNTIF(N96:N96,"З")</f>
        <v>1</v>
      </c>
      <c r="AT109" s="97"/>
      <c r="AU109" s="93"/>
      <c r="AV109" s="93"/>
      <c r="AW109" s="93"/>
      <c r="AX109" s="93">
        <f>COUNTIF(O24:O38,"З")+COUNTIF(O42:O46,"З")+COUNTIF(O49:O51,"З")+COUNTIF(O54:O65,"З")+COUNTIF(O71:O77,"З")+COUNTIF(O79:O84,"З")+COUNTIF(O86:O90,"З")+COUNTIF(O92:O95,"З")+COUNTIF(O96:O96,"З")</f>
        <v>1</v>
      </c>
      <c r="AY109" s="97"/>
      <c r="AZ109" s="93"/>
      <c r="BA109" s="93"/>
      <c r="BB109" s="93"/>
      <c r="BC109" s="93">
        <f>COUNTIF(P24:P38,"З")+COUNTIF(P42:P46,"З")+COUNTIF(P49:P51,"З")+COUNTIF(P54:P65,"З")+COUNTIF(P71:P77,"З")+COUNTIF(P79:P84,"З")+COUNTIF(P86:P90,"З")+COUNTIF(P92:P95,"З")+COUNTIF(P96:P96,"З")</f>
        <v>1</v>
      </c>
      <c r="BD109" s="97"/>
      <c r="BE109" s="93"/>
      <c r="BF109" s="93"/>
      <c r="BG109" s="93"/>
      <c r="BH109" s="93">
        <f>COUNTIF(Q24:Q38,"З")+COUNTIF(Q42:Q46,"З")+COUNTIF(Q49:Q51,"З")+COUNTIF(Q54:Q65,"З")+COUNTIF(Q71:Q77,"З")+COUNTIF(Q79:Q84,"З")+COUNTIF(Q86:Q90,"З")+COUNTIF(Q92:Q95,"З")+COUNTIF(Q96:Q96,"З")</f>
        <v>1</v>
      </c>
      <c r="BI109" s="97"/>
      <c r="BJ109" s="93"/>
      <c r="BK109" s="93"/>
      <c r="BL109" s="93"/>
      <c r="BM109" s="93">
        <f>COUNTIF(R24:R38,"З")+COUNTIF(R42:R46,"З")+COUNTIF(R49:R51,"З")+COUNTIF(R54:R65,"З")+COUNTIF(R71:R77,"З")+COUNTIF(R79:R84,"З")+COUNTIF(R86:R90,"З")+COUNTIF(R92:R95,"З")+COUNTIF(R96:R96,"З")</f>
        <v>0</v>
      </c>
      <c r="BN109" s="203"/>
      <c r="BO109" s="93"/>
      <c r="BP109" s="93"/>
      <c r="BQ109" s="93"/>
      <c r="BR109" s="204">
        <f t="shared" si="75"/>
        <v>6</v>
      </c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</row>
    <row r="110" spans="1:81" ht="12" customHeight="1" x14ac:dyDescent="0.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1"/>
      <c r="L110" s="161"/>
      <c r="M110" s="161"/>
      <c r="N110" s="161"/>
      <c r="O110" s="161"/>
      <c r="P110" s="161"/>
      <c r="Q110" s="201"/>
      <c r="R110" s="201"/>
      <c r="S110" s="208"/>
      <c r="T110" s="208"/>
      <c r="U110" s="209"/>
      <c r="V110" s="210" t="s">
        <v>176</v>
      </c>
      <c r="W110" s="210"/>
      <c r="X110" s="210"/>
      <c r="Y110" s="210"/>
      <c r="Z110" s="210"/>
      <c r="AA110" s="210"/>
      <c r="AB110" s="210"/>
      <c r="AC110" s="211"/>
      <c r="AD110" s="210"/>
      <c r="AE110" s="211"/>
      <c r="AF110" s="210"/>
      <c r="AG110" s="210"/>
      <c r="AH110" s="210"/>
      <c r="AI110" s="210"/>
      <c r="AJ110" s="211"/>
      <c r="AK110" s="210"/>
      <c r="AL110" s="210"/>
      <c r="AM110" s="210"/>
      <c r="AN110" s="212"/>
      <c r="AO110" s="211"/>
      <c r="AP110" s="210"/>
      <c r="AQ110" s="210"/>
      <c r="AR110" s="210"/>
      <c r="AS110" s="161"/>
      <c r="AT110" s="211"/>
      <c r="AU110" s="210"/>
      <c r="AV110" s="210"/>
      <c r="AW110" s="210"/>
      <c r="AX110" s="161"/>
      <c r="AY110" s="211"/>
      <c r="AZ110" s="210"/>
      <c r="BA110" s="210"/>
      <c r="BB110" s="210"/>
      <c r="BC110" s="161"/>
      <c r="BD110" s="211"/>
      <c r="BE110" s="210"/>
      <c r="BF110" s="210"/>
      <c r="BG110" s="210"/>
      <c r="BH110" s="161"/>
      <c r="BI110" s="211"/>
      <c r="BJ110" s="210"/>
      <c r="BK110" s="210"/>
      <c r="BL110" s="210"/>
      <c r="BM110" s="161"/>
      <c r="BN110" s="211"/>
      <c r="BO110" s="210"/>
      <c r="BP110" s="210"/>
      <c r="BQ110" s="210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</row>
    <row r="111" spans="1:81" ht="12" customHeight="1" x14ac:dyDescent="0.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1"/>
      <c r="L111" s="161"/>
      <c r="M111" s="161"/>
      <c r="N111" s="161"/>
      <c r="O111" s="161"/>
      <c r="P111" s="161"/>
      <c r="Q111" s="201"/>
      <c r="R111" s="201"/>
      <c r="S111" s="208"/>
      <c r="T111" s="208"/>
      <c r="U111" s="209"/>
      <c r="V111" s="161"/>
      <c r="W111" s="161"/>
      <c r="X111" s="161"/>
      <c r="Y111" s="161"/>
      <c r="Z111" s="161"/>
      <c r="AA111" s="161"/>
      <c r="AB111" s="161"/>
      <c r="AC111" s="213"/>
      <c r="AD111" s="161"/>
      <c r="AE111" s="213"/>
      <c r="AF111" s="161"/>
      <c r="AG111" s="161"/>
      <c r="AH111" s="161"/>
      <c r="AI111" s="161"/>
      <c r="AJ111" s="213"/>
      <c r="AK111" s="161"/>
      <c r="AL111" s="161"/>
      <c r="AM111" s="161"/>
      <c r="AN111" s="214"/>
      <c r="AO111" s="213"/>
      <c r="AP111" s="161"/>
      <c r="AQ111" s="161"/>
      <c r="AR111" s="161"/>
      <c r="AS111" s="161"/>
      <c r="AT111" s="213"/>
      <c r="AU111" s="161"/>
      <c r="AV111" s="161"/>
      <c r="AW111" s="161"/>
      <c r="AX111" s="161"/>
      <c r="AY111" s="213"/>
      <c r="AZ111" s="161"/>
      <c r="BA111" s="161"/>
      <c r="BB111" s="161"/>
      <c r="BC111" s="161"/>
      <c r="BD111" s="213"/>
      <c r="BE111" s="161"/>
      <c r="BF111" s="161"/>
      <c r="BG111" s="161"/>
      <c r="BH111" s="161"/>
      <c r="BI111" s="213"/>
      <c r="BJ111" s="161"/>
      <c r="BK111" s="161"/>
      <c r="BL111" s="161"/>
      <c r="BM111" s="161"/>
      <c r="BN111" s="213"/>
      <c r="BO111" s="161"/>
      <c r="BP111" s="161"/>
      <c r="BQ111" s="161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</row>
    <row r="112" spans="1:81" ht="12" customHeight="1" x14ac:dyDescent="0.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1"/>
      <c r="L112" s="161"/>
      <c r="M112" s="161"/>
      <c r="N112" s="161"/>
      <c r="O112" s="161"/>
      <c r="P112" s="161"/>
      <c r="Q112" s="201"/>
      <c r="R112" s="201"/>
      <c r="S112" s="208"/>
      <c r="T112" s="208"/>
      <c r="U112" s="209"/>
      <c r="V112" s="161"/>
      <c r="W112" s="161"/>
      <c r="X112" s="161"/>
      <c r="Y112" s="161"/>
      <c r="Z112" s="161"/>
      <c r="AA112" s="161"/>
      <c r="AB112" s="161"/>
      <c r="AC112" s="213"/>
      <c r="AD112" s="161"/>
      <c r="AE112" s="213"/>
      <c r="AF112" s="161"/>
      <c r="AG112" s="161"/>
      <c r="AH112" s="161"/>
      <c r="AI112" s="161"/>
      <c r="AJ112" s="213"/>
      <c r="AK112" s="161"/>
      <c r="AL112" s="161"/>
      <c r="AM112" s="161"/>
      <c r="AN112" s="214"/>
      <c r="AO112" s="213"/>
      <c r="AP112" s="161"/>
      <c r="AQ112" s="161"/>
      <c r="AR112" s="161"/>
      <c r="AS112" s="161"/>
      <c r="AT112" s="213"/>
      <c r="AU112" s="161"/>
      <c r="AV112" s="161"/>
      <c r="AW112" s="161"/>
      <c r="AX112" s="161"/>
      <c r="AY112" s="213"/>
      <c r="AZ112" s="161"/>
      <c r="BA112" s="161"/>
      <c r="BB112" s="161"/>
      <c r="BC112" s="161"/>
      <c r="BD112" s="213"/>
      <c r="BE112" s="161"/>
      <c r="BF112" s="161"/>
      <c r="BG112" s="161"/>
      <c r="BH112" s="161"/>
      <c r="BI112" s="213"/>
      <c r="BJ112" s="161"/>
      <c r="BK112" s="161"/>
      <c r="BL112" s="161"/>
      <c r="BM112" s="161"/>
      <c r="BN112" s="213"/>
      <c r="BO112" s="161"/>
      <c r="BP112" s="161"/>
      <c r="BQ112" s="161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</row>
    <row r="113" spans="1:69" s="174" customFormat="1" ht="22.5" hidden="1" customHeight="1" x14ac:dyDescent="0.2">
      <c r="A113" s="368" t="s">
        <v>177</v>
      </c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215"/>
      <c r="AF113" s="216"/>
      <c r="AG113" s="216"/>
      <c r="AH113" s="216"/>
      <c r="AI113" s="217"/>
      <c r="AJ113" s="215"/>
      <c r="AK113" s="216"/>
      <c r="AL113" s="216"/>
      <c r="AM113" s="216"/>
      <c r="AN113" s="218"/>
      <c r="AO113" s="215"/>
      <c r="AP113" s="216"/>
      <c r="AQ113" s="216"/>
      <c r="AR113" s="216"/>
      <c r="AS113" s="217"/>
      <c r="AT113" s="215"/>
      <c r="AU113" s="216"/>
      <c r="AV113" s="216"/>
      <c r="AW113" s="216"/>
      <c r="AX113" s="217"/>
      <c r="AY113" s="215"/>
      <c r="AZ113" s="216"/>
      <c r="BA113" s="216"/>
      <c r="BB113" s="216"/>
      <c r="BC113" s="217"/>
      <c r="BD113" s="215"/>
      <c r="BE113" s="216"/>
      <c r="BF113" s="216"/>
      <c r="BG113" s="216"/>
      <c r="BH113" s="217"/>
      <c r="BI113" s="215"/>
      <c r="BJ113" s="216"/>
      <c r="BK113" s="216"/>
      <c r="BL113" s="216"/>
      <c r="BM113" s="217"/>
      <c r="BN113" s="215"/>
      <c r="BO113" s="216"/>
      <c r="BP113" s="216"/>
      <c r="BQ113" s="216"/>
    </row>
    <row r="114" spans="1:69" s="174" customFormat="1" ht="12" hidden="1" customHeight="1" x14ac:dyDescent="0.2">
      <c r="A114" s="219"/>
      <c r="B114" s="220"/>
      <c r="J114" s="221"/>
      <c r="K114" s="217"/>
      <c r="L114" s="217"/>
      <c r="M114" s="217"/>
      <c r="N114" s="217"/>
      <c r="O114" s="217"/>
      <c r="P114" s="217"/>
      <c r="Q114" s="222"/>
      <c r="R114" s="222"/>
      <c r="S114" s="223"/>
      <c r="T114" s="223"/>
      <c r="U114" s="224"/>
      <c r="V114" s="217"/>
      <c r="W114" s="217"/>
      <c r="X114" s="217"/>
      <c r="Y114" s="217"/>
      <c r="Z114" s="217"/>
      <c r="AA114" s="217"/>
      <c r="AB114" s="217"/>
      <c r="AC114" s="225"/>
      <c r="AD114" s="217"/>
      <c r="AE114" s="225"/>
      <c r="AF114" s="217"/>
      <c r="AG114" s="217"/>
      <c r="AH114" s="217"/>
      <c r="AI114" s="217"/>
      <c r="AJ114" s="225"/>
      <c r="AK114" s="217"/>
      <c r="AL114" s="217"/>
      <c r="AM114" s="217"/>
      <c r="AN114" s="218"/>
      <c r="AO114" s="225"/>
      <c r="AP114" s="217"/>
      <c r="AQ114" s="217"/>
      <c r="AR114" s="217"/>
      <c r="AS114" s="217"/>
      <c r="AT114" s="225"/>
      <c r="AU114" s="217"/>
      <c r="AV114" s="217"/>
      <c r="AW114" s="217"/>
      <c r="AX114" s="217"/>
      <c r="AY114" s="225"/>
      <c r="AZ114" s="217"/>
      <c r="BA114" s="217"/>
      <c r="BB114" s="217"/>
      <c r="BC114" s="217"/>
      <c r="BD114" s="225"/>
      <c r="BE114" s="217"/>
      <c r="BF114" s="217"/>
      <c r="BG114" s="217"/>
      <c r="BH114" s="217"/>
      <c r="BI114" s="225"/>
      <c r="BJ114" s="217"/>
      <c r="BK114" s="217"/>
      <c r="BL114" s="217"/>
      <c r="BM114" s="217"/>
      <c r="BN114" s="225"/>
      <c r="BO114" s="217"/>
      <c r="BP114" s="217"/>
      <c r="BQ114" s="217"/>
    </row>
    <row r="115" spans="1:69" s="174" customFormat="1" ht="12" hidden="1" customHeight="1" x14ac:dyDescent="0.2">
      <c r="A115" s="226" t="s">
        <v>178</v>
      </c>
      <c r="B115" s="369" t="s">
        <v>179</v>
      </c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227"/>
      <c r="AF115" s="228"/>
      <c r="AG115" s="228"/>
      <c r="AH115" s="228"/>
      <c r="AI115" s="217"/>
      <c r="AJ115" s="227"/>
      <c r="AK115" s="228"/>
      <c r="AL115" s="228"/>
      <c r="AM115" s="228"/>
      <c r="AN115" s="218"/>
      <c r="AO115" s="227"/>
      <c r="AP115" s="228"/>
      <c r="AQ115" s="228"/>
      <c r="AR115" s="228"/>
      <c r="AS115" s="217"/>
      <c r="AT115" s="227"/>
      <c r="AU115" s="228"/>
      <c r="AV115" s="228"/>
      <c r="AW115" s="228"/>
      <c r="AX115" s="217"/>
      <c r="AY115" s="227"/>
      <c r="AZ115" s="228"/>
      <c r="BA115" s="228"/>
      <c r="BB115" s="228"/>
      <c r="BC115" s="217"/>
      <c r="BD115" s="227"/>
      <c r="BE115" s="228"/>
      <c r="BF115" s="228"/>
      <c r="BG115" s="228"/>
      <c r="BH115" s="217"/>
      <c r="BI115" s="227"/>
      <c r="BJ115" s="228"/>
      <c r="BK115" s="228"/>
      <c r="BL115" s="228"/>
      <c r="BM115" s="217"/>
      <c r="BN115" s="227"/>
      <c r="BO115" s="228"/>
      <c r="BP115" s="228"/>
      <c r="BQ115" s="228"/>
    </row>
    <row r="116" spans="1:69" s="174" customFormat="1" ht="12.75" hidden="1" customHeight="1" x14ac:dyDescent="0.2">
      <c r="A116" s="229"/>
      <c r="B116" s="369" t="s">
        <v>180</v>
      </c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227"/>
      <c r="AF116" s="228"/>
      <c r="AG116" s="228"/>
      <c r="AH116" s="228"/>
      <c r="AI116" s="230"/>
      <c r="AJ116" s="227"/>
      <c r="AK116" s="228"/>
      <c r="AL116" s="228"/>
      <c r="AM116" s="228"/>
      <c r="AN116" s="231"/>
      <c r="AO116" s="227"/>
      <c r="AP116" s="228"/>
      <c r="AQ116" s="228"/>
      <c r="AR116" s="228"/>
      <c r="AS116" s="230"/>
      <c r="AT116" s="227"/>
      <c r="AU116" s="228"/>
      <c r="AV116" s="228"/>
      <c r="AW116" s="228"/>
      <c r="AX116" s="230"/>
      <c r="AY116" s="227"/>
      <c r="AZ116" s="228"/>
      <c r="BA116" s="228"/>
      <c r="BB116" s="228"/>
      <c r="BC116" s="230"/>
      <c r="BD116" s="227"/>
      <c r="BE116" s="228"/>
      <c r="BF116" s="228"/>
      <c r="BG116" s="228"/>
      <c r="BH116" s="230"/>
      <c r="BI116" s="227"/>
      <c r="BJ116" s="228"/>
      <c r="BK116" s="228"/>
      <c r="BL116" s="228"/>
      <c r="BM116" s="230"/>
      <c r="BN116" s="227"/>
      <c r="BO116" s="228"/>
      <c r="BP116" s="228"/>
      <c r="BQ116" s="228"/>
    </row>
    <row r="117" spans="1:69" s="174" customFormat="1" ht="12.75" hidden="1" customHeight="1" x14ac:dyDescent="0.2">
      <c r="A117" s="229">
        <v>1</v>
      </c>
      <c r="B117" s="365" t="s">
        <v>181</v>
      </c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232"/>
      <c r="AF117" s="233"/>
      <c r="AG117" s="233"/>
      <c r="AH117" s="233"/>
      <c r="AI117" s="230"/>
      <c r="AJ117" s="232"/>
      <c r="AK117" s="233"/>
      <c r="AL117" s="233"/>
      <c r="AM117" s="233"/>
      <c r="AN117" s="231"/>
      <c r="AO117" s="232"/>
      <c r="AP117" s="233"/>
      <c r="AQ117" s="233"/>
      <c r="AR117" s="233"/>
      <c r="AS117" s="230"/>
      <c r="AT117" s="232"/>
      <c r="AU117" s="233"/>
      <c r="AV117" s="233"/>
      <c r="AW117" s="233"/>
      <c r="AX117" s="230"/>
      <c r="AY117" s="232"/>
      <c r="AZ117" s="233"/>
      <c r="BA117" s="233"/>
      <c r="BB117" s="233"/>
      <c r="BC117" s="230"/>
      <c r="BD117" s="232"/>
      <c r="BE117" s="233"/>
      <c r="BF117" s="233"/>
      <c r="BG117" s="233"/>
      <c r="BH117" s="230"/>
      <c r="BI117" s="232"/>
      <c r="BJ117" s="233"/>
      <c r="BK117" s="233"/>
      <c r="BL117" s="233"/>
      <c r="BM117" s="230"/>
      <c r="BN117" s="232"/>
      <c r="BO117" s="233"/>
      <c r="BP117" s="233"/>
      <c r="BQ117" s="233"/>
    </row>
    <row r="118" spans="1:69" s="174" customFormat="1" ht="12.75" hidden="1" customHeight="1" x14ac:dyDescent="0.2">
      <c r="A118" s="229">
        <v>2</v>
      </c>
      <c r="B118" s="365" t="s">
        <v>182</v>
      </c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232"/>
      <c r="AF118" s="233"/>
      <c r="AG118" s="233"/>
      <c r="AH118" s="233"/>
      <c r="AI118" s="230"/>
      <c r="AJ118" s="232"/>
      <c r="AK118" s="233"/>
      <c r="AL118" s="233"/>
      <c r="AM118" s="233"/>
      <c r="AN118" s="231"/>
      <c r="AO118" s="232"/>
      <c r="AP118" s="233"/>
      <c r="AQ118" s="233"/>
      <c r="AR118" s="233"/>
      <c r="AS118" s="230"/>
      <c r="AT118" s="232"/>
      <c r="AU118" s="233"/>
      <c r="AV118" s="233"/>
      <c r="AW118" s="233"/>
      <c r="AX118" s="230"/>
      <c r="AY118" s="232"/>
      <c r="AZ118" s="233"/>
      <c r="BA118" s="233"/>
      <c r="BB118" s="233"/>
      <c r="BC118" s="230"/>
      <c r="BD118" s="232"/>
      <c r="BE118" s="233"/>
      <c r="BF118" s="233"/>
      <c r="BG118" s="233"/>
      <c r="BH118" s="230"/>
      <c r="BI118" s="232"/>
      <c r="BJ118" s="233"/>
      <c r="BK118" s="233"/>
      <c r="BL118" s="233"/>
      <c r="BM118" s="230"/>
      <c r="BN118" s="232"/>
      <c r="BO118" s="233"/>
      <c r="BP118" s="233"/>
      <c r="BQ118" s="233"/>
    </row>
    <row r="119" spans="1:69" s="174" customFormat="1" ht="12.75" hidden="1" customHeight="1" x14ac:dyDescent="0.2">
      <c r="A119" s="229">
        <v>3</v>
      </c>
      <c r="B119" s="365" t="s">
        <v>183</v>
      </c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232"/>
      <c r="AF119" s="233"/>
      <c r="AG119" s="233"/>
      <c r="AH119" s="233"/>
      <c r="AI119" s="230"/>
      <c r="AJ119" s="232"/>
      <c r="AK119" s="233"/>
      <c r="AL119" s="233"/>
      <c r="AM119" s="233"/>
      <c r="AN119" s="231"/>
      <c r="AO119" s="232"/>
      <c r="AP119" s="233"/>
      <c r="AQ119" s="233"/>
      <c r="AR119" s="233"/>
      <c r="AS119" s="230"/>
      <c r="AT119" s="232"/>
      <c r="AU119" s="233"/>
      <c r="AV119" s="233"/>
      <c r="AW119" s="233"/>
      <c r="AX119" s="230"/>
      <c r="AY119" s="232"/>
      <c r="AZ119" s="233"/>
      <c r="BA119" s="233"/>
      <c r="BB119" s="233"/>
      <c r="BC119" s="230"/>
      <c r="BD119" s="232"/>
      <c r="BE119" s="233"/>
      <c r="BF119" s="233"/>
      <c r="BG119" s="233"/>
      <c r="BH119" s="230"/>
      <c r="BI119" s="232"/>
      <c r="BJ119" s="233"/>
      <c r="BK119" s="233"/>
      <c r="BL119" s="233"/>
      <c r="BM119" s="230"/>
      <c r="BN119" s="232"/>
      <c r="BO119" s="233"/>
      <c r="BP119" s="233"/>
      <c r="BQ119" s="233"/>
    </row>
    <row r="120" spans="1:69" s="174" customFormat="1" ht="12.75" hidden="1" customHeight="1" x14ac:dyDescent="0.2">
      <c r="A120" s="229">
        <v>4</v>
      </c>
      <c r="B120" s="365" t="s">
        <v>184</v>
      </c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232"/>
      <c r="AF120" s="233"/>
      <c r="AG120" s="233"/>
      <c r="AH120" s="233"/>
      <c r="AI120" s="230"/>
      <c r="AJ120" s="232"/>
      <c r="AK120" s="233"/>
      <c r="AL120" s="233"/>
      <c r="AM120" s="233"/>
      <c r="AN120" s="231"/>
      <c r="AO120" s="232"/>
      <c r="AP120" s="233"/>
      <c r="AQ120" s="233"/>
      <c r="AR120" s="233"/>
      <c r="AS120" s="230"/>
      <c r="AT120" s="232"/>
      <c r="AU120" s="233"/>
      <c r="AV120" s="233"/>
      <c r="AW120" s="233"/>
      <c r="AX120" s="230"/>
      <c r="AY120" s="232"/>
      <c r="AZ120" s="233"/>
      <c r="BA120" s="233"/>
      <c r="BB120" s="233"/>
      <c r="BC120" s="230"/>
      <c r="BD120" s="232"/>
      <c r="BE120" s="233"/>
      <c r="BF120" s="233"/>
      <c r="BG120" s="233"/>
      <c r="BH120" s="230"/>
      <c r="BI120" s="232"/>
      <c r="BJ120" s="233"/>
      <c r="BK120" s="233"/>
      <c r="BL120" s="233"/>
      <c r="BM120" s="230"/>
      <c r="BN120" s="232"/>
      <c r="BO120" s="233"/>
      <c r="BP120" s="233"/>
      <c r="BQ120" s="233"/>
    </row>
    <row r="121" spans="1:69" s="174" customFormat="1" ht="12.75" hidden="1" customHeight="1" x14ac:dyDescent="0.2">
      <c r="A121" s="229">
        <v>5</v>
      </c>
      <c r="B121" s="365" t="s">
        <v>185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232"/>
      <c r="AF121" s="233"/>
      <c r="AG121" s="233"/>
      <c r="AH121" s="233"/>
      <c r="AI121" s="230"/>
      <c r="AJ121" s="232"/>
      <c r="AK121" s="233"/>
      <c r="AL121" s="233"/>
      <c r="AM121" s="233"/>
      <c r="AN121" s="231"/>
      <c r="AO121" s="232"/>
      <c r="AP121" s="233"/>
      <c r="AQ121" s="233"/>
      <c r="AR121" s="233"/>
      <c r="AS121" s="230"/>
      <c r="AT121" s="232"/>
      <c r="AU121" s="233"/>
      <c r="AV121" s="233"/>
      <c r="AW121" s="233"/>
      <c r="AX121" s="230"/>
      <c r="AY121" s="232"/>
      <c r="AZ121" s="233"/>
      <c r="BA121" s="233"/>
      <c r="BB121" s="233"/>
      <c r="BC121" s="230"/>
      <c r="BD121" s="232"/>
      <c r="BE121" s="233"/>
      <c r="BF121" s="233"/>
      <c r="BG121" s="233"/>
      <c r="BH121" s="230"/>
      <c r="BI121" s="232"/>
      <c r="BJ121" s="233"/>
      <c r="BK121" s="233"/>
      <c r="BL121" s="233"/>
      <c r="BM121" s="230"/>
      <c r="BN121" s="232"/>
      <c r="BO121" s="233"/>
      <c r="BP121" s="233"/>
      <c r="BQ121" s="233"/>
    </row>
    <row r="122" spans="1:69" s="174" customFormat="1" ht="12.75" hidden="1" customHeight="1" x14ac:dyDescent="0.2">
      <c r="A122" s="229">
        <v>6</v>
      </c>
      <c r="B122" s="365" t="s">
        <v>186</v>
      </c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232"/>
      <c r="AF122" s="233"/>
      <c r="AG122" s="233"/>
      <c r="AH122" s="233"/>
      <c r="AI122" s="230"/>
      <c r="AJ122" s="232"/>
      <c r="AK122" s="233"/>
      <c r="AL122" s="233"/>
      <c r="AM122" s="233"/>
      <c r="AN122" s="231"/>
      <c r="AO122" s="232"/>
      <c r="AP122" s="233"/>
      <c r="AQ122" s="233"/>
      <c r="AR122" s="233"/>
      <c r="AS122" s="230"/>
      <c r="AT122" s="232"/>
      <c r="AU122" s="233"/>
      <c r="AV122" s="233"/>
      <c r="AW122" s="233"/>
      <c r="AX122" s="230"/>
      <c r="AY122" s="232"/>
      <c r="AZ122" s="233"/>
      <c r="BA122" s="233"/>
      <c r="BB122" s="233"/>
      <c r="BC122" s="230"/>
      <c r="BD122" s="232"/>
      <c r="BE122" s="233"/>
      <c r="BF122" s="233"/>
      <c r="BG122" s="233"/>
      <c r="BH122" s="230"/>
      <c r="BI122" s="232"/>
      <c r="BJ122" s="233"/>
      <c r="BK122" s="233"/>
      <c r="BL122" s="233"/>
      <c r="BM122" s="230"/>
      <c r="BN122" s="232"/>
      <c r="BO122" s="233"/>
      <c r="BP122" s="233"/>
      <c r="BQ122" s="233"/>
    </row>
    <row r="123" spans="1:69" s="174" customFormat="1" ht="11.25" hidden="1" x14ac:dyDescent="0.2">
      <c r="A123" s="229">
        <v>7</v>
      </c>
      <c r="B123" s="370" t="s">
        <v>187</v>
      </c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234"/>
      <c r="AF123" s="235"/>
      <c r="AG123" s="235"/>
      <c r="AH123" s="235"/>
      <c r="AI123" s="230"/>
      <c r="AJ123" s="234"/>
      <c r="AK123" s="235"/>
      <c r="AL123" s="235"/>
      <c r="AM123" s="235"/>
      <c r="AN123" s="231"/>
      <c r="AO123" s="234"/>
      <c r="AP123" s="235"/>
      <c r="AQ123" s="235"/>
      <c r="AR123" s="235"/>
      <c r="AS123" s="230"/>
      <c r="AT123" s="234"/>
      <c r="AU123" s="235"/>
      <c r="AV123" s="235"/>
      <c r="AW123" s="235"/>
      <c r="AX123" s="230"/>
      <c r="AY123" s="234"/>
      <c r="AZ123" s="235"/>
      <c r="BA123" s="235"/>
      <c r="BB123" s="235"/>
      <c r="BC123" s="230"/>
      <c r="BD123" s="234"/>
      <c r="BE123" s="235"/>
      <c r="BF123" s="235"/>
      <c r="BG123" s="235"/>
      <c r="BH123" s="230"/>
      <c r="BI123" s="234"/>
      <c r="BJ123" s="235"/>
      <c r="BK123" s="235"/>
      <c r="BL123" s="235"/>
      <c r="BM123" s="230"/>
      <c r="BN123" s="234"/>
      <c r="BO123" s="235"/>
      <c r="BP123" s="235"/>
      <c r="BQ123" s="235"/>
    </row>
    <row r="124" spans="1:69" s="174" customFormat="1" ht="12.75" hidden="1" customHeight="1" x14ac:dyDescent="0.2">
      <c r="A124" s="229">
        <v>8</v>
      </c>
      <c r="B124" s="365" t="s">
        <v>188</v>
      </c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232"/>
      <c r="AF124" s="233"/>
      <c r="AG124" s="233"/>
      <c r="AH124" s="233"/>
      <c r="AI124" s="230"/>
      <c r="AJ124" s="232"/>
      <c r="AK124" s="233"/>
      <c r="AL124" s="233"/>
      <c r="AM124" s="233"/>
      <c r="AN124" s="231"/>
      <c r="AO124" s="232"/>
      <c r="AP124" s="233"/>
      <c r="AQ124" s="233"/>
      <c r="AR124" s="233"/>
      <c r="AS124" s="230"/>
      <c r="AT124" s="232"/>
      <c r="AU124" s="233"/>
      <c r="AV124" s="233"/>
      <c r="AW124" s="233"/>
      <c r="AX124" s="230"/>
      <c r="AY124" s="232"/>
      <c r="AZ124" s="233"/>
      <c r="BA124" s="233"/>
      <c r="BB124" s="233"/>
      <c r="BC124" s="230"/>
      <c r="BD124" s="232"/>
      <c r="BE124" s="233"/>
      <c r="BF124" s="233"/>
      <c r="BG124" s="233"/>
      <c r="BH124" s="230"/>
      <c r="BI124" s="232"/>
      <c r="BJ124" s="233"/>
      <c r="BK124" s="233"/>
      <c r="BL124" s="233"/>
      <c r="BM124" s="230"/>
      <c r="BN124" s="232"/>
      <c r="BO124" s="233"/>
      <c r="BP124" s="233"/>
      <c r="BQ124" s="233"/>
    </row>
    <row r="125" spans="1:69" s="174" customFormat="1" ht="12.75" hidden="1" customHeight="1" x14ac:dyDescent="0.2">
      <c r="A125" s="229">
        <v>9</v>
      </c>
      <c r="B125" s="371" t="s">
        <v>189</v>
      </c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236"/>
      <c r="AF125" s="237"/>
      <c r="AG125" s="237"/>
      <c r="AH125" s="237"/>
      <c r="AI125" s="230"/>
      <c r="AJ125" s="236"/>
      <c r="AK125" s="237"/>
      <c r="AL125" s="237"/>
      <c r="AM125" s="237"/>
      <c r="AN125" s="231"/>
      <c r="AO125" s="236"/>
      <c r="AP125" s="237"/>
      <c r="AQ125" s="237"/>
      <c r="AR125" s="237"/>
      <c r="AS125" s="230"/>
      <c r="AT125" s="236"/>
      <c r="AU125" s="237"/>
      <c r="AV125" s="237"/>
      <c r="AW125" s="237"/>
      <c r="AX125" s="230"/>
      <c r="AY125" s="236"/>
      <c r="AZ125" s="237"/>
      <c r="BA125" s="237"/>
      <c r="BB125" s="237"/>
      <c r="BC125" s="230"/>
      <c r="BD125" s="236"/>
      <c r="BE125" s="237"/>
      <c r="BF125" s="237"/>
      <c r="BG125" s="237"/>
      <c r="BH125" s="230"/>
      <c r="BI125" s="236"/>
      <c r="BJ125" s="237"/>
      <c r="BK125" s="237"/>
      <c r="BL125" s="237"/>
      <c r="BM125" s="230"/>
      <c r="BN125" s="236"/>
      <c r="BO125" s="237"/>
      <c r="BP125" s="237"/>
      <c r="BQ125" s="237"/>
    </row>
    <row r="126" spans="1:69" s="174" customFormat="1" ht="12.75" hidden="1" customHeight="1" x14ac:dyDescent="0.2">
      <c r="A126" s="229">
        <v>10</v>
      </c>
      <c r="B126" s="365" t="s">
        <v>190</v>
      </c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232"/>
      <c r="AF126" s="233"/>
      <c r="AG126" s="233"/>
      <c r="AH126" s="233"/>
      <c r="AI126" s="230"/>
      <c r="AJ126" s="232"/>
      <c r="AK126" s="233"/>
      <c r="AL126" s="233"/>
      <c r="AM126" s="233"/>
      <c r="AN126" s="231"/>
      <c r="AO126" s="232"/>
      <c r="AP126" s="233"/>
      <c r="AQ126" s="233"/>
      <c r="AR126" s="233"/>
      <c r="AS126" s="230"/>
      <c r="AT126" s="232"/>
      <c r="AU126" s="233"/>
      <c r="AV126" s="233"/>
      <c r="AW126" s="233"/>
      <c r="AX126" s="230"/>
      <c r="AY126" s="232"/>
      <c r="AZ126" s="233"/>
      <c r="BA126" s="233"/>
      <c r="BB126" s="233"/>
      <c r="BC126" s="230"/>
      <c r="BD126" s="232"/>
      <c r="BE126" s="233"/>
      <c r="BF126" s="233"/>
      <c r="BG126" s="233"/>
      <c r="BH126" s="230"/>
      <c r="BI126" s="232"/>
      <c r="BJ126" s="233"/>
      <c r="BK126" s="233"/>
      <c r="BL126" s="233"/>
      <c r="BM126" s="230"/>
      <c r="BN126" s="232"/>
      <c r="BO126" s="233"/>
      <c r="BP126" s="233"/>
      <c r="BQ126" s="233"/>
    </row>
    <row r="127" spans="1:69" s="174" customFormat="1" ht="12.75" hidden="1" customHeight="1" x14ac:dyDescent="0.2">
      <c r="A127" s="229">
        <v>11</v>
      </c>
      <c r="B127" s="365" t="s">
        <v>191</v>
      </c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232"/>
      <c r="AF127" s="233"/>
      <c r="AG127" s="233"/>
      <c r="AH127" s="233"/>
      <c r="AI127" s="230"/>
      <c r="AJ127" s="232"/>
      <c r="AK127" s="233"/>
      <c r="AL127" s="233"/>
      <c r="AM127" s="233"/>
      <c r="AN127" s="231"/>
      <c r="AO127" s="232"/>
      <c r="AP127" s="233"/>
      <c r="AQ127" s="233"/>
      <c r="AR127" s="233"/>
      <c r="AS127" s="230"/>
      <c r="AT127" s="232"/>
      <c r="AU127" s="233"/>
      <c r="AV127" s="233"/>
      <c r="AW127" s="233"/>
      <c r="AX127" s="230"/>
      <c r="AY127" s="232"/>
      <c r="AZ127" s="233"/>
      <c r="BA127" s="233"/>
      <c r="BB127" s="233"/>
      <c r="BC127" s="230"/>
      <c r="BD127" s="232"/>
      <c r="BE127" s="233"/>
      <c r="BF127" s="233"/>
      <c r="BG127" s="233"/>
      <c r="BH127" s="230"/>
      <c r="BI127" s="232"/>
      <c r="BJ127" s="233"/>
      <c r="BK127" s="233"/>
      <c r="BL127" s="233"/>
      <c r="BM127" s="230"/>
      <c r="BN127" s="232"/>
      <c r="BO127" s="233"/>
      <c r="BP127" s="233"/>
      <c r="BQ127" s="233"/>
    </row>
    <row r="128" spans="1:69" s="174" customFormat="1" ht="12.75" hidden="1" customHeight="1" x14ac:dyDescent="0.2">
      <c r="A128" s="229">
        <v>12</v>
      </c>
      <c r="B128" s="365" t="s">
        <v>192</v>
      </c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232"/>
      <c r="AF128" s="233"/>
      <c r="AG128" s="233"/>
      <c r="AH128" s="233"/>
      <c r="AI128" s="230"/>
      <c r="AJ128" s="232"/>
      <c r="AK128" s="233"/>
      <c r="AL128" s="233"/>
      <c r="AM128" s="233"/>
      <c r="AN128" s="231"/>
      <c r="AO128" s="232"/>
      <c r="AP128" s="233"/>
      <c r="AQ128" s="233"/>
      <c r="AR128" s="233"/>
      <c r="AS128" s="230"/>
      <c r="AT128" s="232"/>
      <c r="AU128" s="233"/>
      <c r="AV128" s="233"/>
      <c r="AW128" s="233"/>
      <c r="AX128" s="230"/>
      <c r="AY128" s="232"/>
      <c r="AZ128" s="233"/>
      <c r="BA128" s="233"/>
      <c r="BB128" s="233"/>
      <c r="BC128" s="230"/>
      <c r="BD128" s="232"/>
      <c r="BE128" s="233"/>
      <c r="BF128" s="233"/>
      <c r="BG128" s="233"/>
      <c r="BH128" s="230"/>
      <c r="BI128" s="232"/>
      <c r="BJ128" s="233"/>
      <c r="BK128" s="233"/>
      <c r="BL128" s="233"/>
      <c r="BM128" s="230"/>
      <c r="BN128" s="232"/>
      <c r="BO128" s="233"/>
      <c r="BP128" s="233"/>
      <c r="BQ128" s="233"/>
    </row>
    <row r="129" spans="1:81" s="174" customFormat="1" ht="12.75" hidden="1" customHeight="1" x14ac:dyDescent="0.2">
      <c r="A129" s="229">
        <v>13</v>
      </c>
      <c r="B129" s="371" t="s">
        <v>193</v>
      </c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  <c r="AB129" s="371"/>
      <c r="AC129" s="371"/>
      <c r="AD129" s="371"/>
      <c r="AE129" s="236"/>
      <c r="AF129" s="237"/>
      <c r="AG129" s="237"/>
      <c r="AH129" s="237"/>
      <c r="AI129" s="230"/>
      <c r="AJ129" s="236"/>
      <c r="AK129" s="237"/>
      <c r="AL129" s="237"/>
      <c r="AM129" s="237"/>
      <c r="AN129" s="231"/>
      <c r="AO129" s="236"/>
      <c r="AP129" s="237"/>
      <c r="AQ129" s="237"/>
      <c r="AR129" s="237"/>
      <c r="AS129" s="230"/>
      <c r="AT129" s="236"/>
      <c r="AU129" s="237"/>
      <c r="AV129" s="237"/>
      <c r="AW129" s="237"/>
      <c r="AX129" s="230"/>
      <c r="AY129" s="236"/>
      <c r="AZ129" s="237"/>
      <c r="BA129" s="237"/>
      <c r="BB129" s="237"/>
      <c r="BC129" s="230"/>
      <c r="BD129" s="236"/>
      <c r="BE129" s="237"/>
      <c r="BF129" s="237"/>
      <c r="BG129" s="237"/>
      <c r="BH129" s="230"/>
      <c r="BI129" s="236"/>
      <c r="BJ129" s="237"/>
      <c r="BK129" s="237"/>
      <c r="BL129" s="237"/>
      <c r="BM129" s="230"/>
      <c r="BN129" s="236"/>
      <c r="BO129" s="237"/>
      <c r="BP129" s="237"/>
      <c r="BQ129" s="237"/>
    </row>
    <row r="130" spans="1:81" s="174" customFormat="1" ht="12.75" hidden="1" customHeight="1" x14ac:dyDescent="0.2">
      <c r="A130" s="229"/>
      <c r="B130" s="369" t="s">
        <v>194</v>
      </c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227"/>
      <c r="AF130" s="228"/>
      <c r="AG130" s="228"/>
      <c r="AH130" s="228"/>
      <c r="AI130" s="230"/>
      <c r="AJ130" s="227"/>
      <c r="AK130" s="228"/>
      <c r="AL130" s="228"/>
      <c r="AM130" s="228"/>
      <c r="AN130" s="231"/>
      <c r="AO130" s="227"/>
      <c r="AP130" s="228"/>
      <c r="AQ130" s="228"/>
      <c r="AR130" s="228"/>
      <c r="AS130" s="230"/>
      <c r="AT130" s="227"/>
      <c r="AU130" s="228"/>
      <c r="AV130" s="228"/>
      <c r="AW130" s="228"/>
      <c r="AX130" s="230"/>
      <c r="AY130" s="227"/>
      <c r="AZ130" s="228"/>
      <c r="BA130" s="228"/>
      <c r="BB130" s="228"/>
      <c r="BC130" s="230"/>
      <c r="BD130" s="227"/>
      <c r="BE130" s="228"/>
      <c r="BF130" s="228"/>
      <c r="BG130" s="228"/>
      <c r="BH130" s="230"/>
      <c r="BI130" s="227"/>
      <c r="BJ130" s="228"/>
      <c r="BK130" s="228"/>
      <c r="BL130" s="228"/>
      <c r="BM130" s="230"/>
      <c r="BN130" s="227"/>
      <c r="BO130" s="228"/>
      <c r="BP130" s="228"/>
      <c r="BQ130" s="228"/>
    </row>
    <row r="131" spans="1:81" s="174" customFormat="1" ht="12.75" hidden="1" customHeight="1" x14ac:dyDescent="0.2">
      <c r="A131" s="229">
        <v>1</v>
      </c>
      <c r="B131" s="365" t="s">
        <v>195</v>
      </c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232"/>
      <c r="AF131" s="233"/>
      <c r="AG131" s="233"/>
      <c r="AH131" s="233"/>
      <c r="AI131" s="230"/>
      <c r="AJ131" s="232"/>
      <c r="AK131" s="233"/>
      <c r="AL131" s="233"/>
      <c r="AM131" s="233"/>
      <c r="AN131" s="231"/>
      <c r="AO131" s="232"/>
      <c r="AP131" s="233"/>
      <c r="AQ131" s="233"/>
      <c r="AR131" s="233"/>
      <c r="AS131" s="230"/>
      <c r="AT131" s="232"/>
      <c r="AU131" s="233"/>
      <c r="AV131" s="233"/>
      <c r="AW131" s="233"/>
      <c r="AX131" s="230"/>
      <c r="AY131" s="232"/>
      <c r="AZ131" s="233"/>
      <c r="BA131" s="233"/>
      <c r="BB131" s="233"/>
      <c r="BC131" s="230"/>
      <c r="BD131" s="232"/>
      <c r="BE131" s="233"/>
      <c r="BF131" s="233"/>
      <c r="BG131" s="233"/>
      <c r="BH131" s="230"/>
      <c r="BI131" s="232"/>
      <c r="BJ131" s="233"/>
      <c r="BK131" s="233"/>
      <c r="BL131" s="233"/>
      <c r="BM131" s="230"/>
      <c r="BN131" s="232"/>
      <c r="BO131" s="233"/>
      <c r="BP131" s="233"/>
      <c r="BQ131" s="233"/>
    </row>
    <row r="132" spans="1:81" s="174" customFormat="1" ht="11.25" hidden="1" x14ac:dyDescent="0.2">
      <c r="A132" s="229">
        <v>2</v>
      </c>
      <c r="B132" s="370" t="s">
        <v>196</v>
      </c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234"/>
      <c r="AF132" s="235"/>
      <c r="AG132" s="235"/>
      <c r="AH132" s="235"/>
      <c r="AI132" s="230"/>
      <c r="AJ132" s="234"/>
      <c r="AK132" s="235"/>
      <c r="AL132" s="235"/>
      <c r="AM132" s="235"/>
      <c r="AN132" s="231"/>
      <c r="AO132" s="234"/>
      <c r="AP132" s="235"/>
      <c r="AQ132" s="235"/>
      <c r="AR132" s="235"/>
      <c r="AS132" s="230"/>
      <c r="AT132" s="234"/>
      <c r="AU132" s="235"/>
      <c r="AV132" s="235"/>
      <c r="AW132" s="235"/>
      <c r="AX132" s="230"/>
      <c r="AY132" s="234"/>
      <c r="AZ132" s="235"/>
      <c r="BA132" s="235"/>
      <c r="BB132" s="235"/>
      <c r="BC132" s="230"/>
      <c r="BD132" s="234"/>
      <c r="BE132" s="235"/>
      <c r="BF132" s="235"/>
      <c r="BG132" s="235"/>
      <c r="BH132" s="230"/>
      <c r="BI132" s="234"/>
      <c r="BJ132" s="235"/>
      <c r="BK132" s="235"/>
      <c r="BL132" s="235"/>
      <c r="BM132" s="230"/>
      <c r="BN132" s="234"/>
      <c r="BO132" s="235"/>
      <c r="BP132" s="235"/>
      <c r="BQ132" s="235"/>
    </row>
    <row r="133" spans="1:81" s="174" customFormat="1" ht="12.75" hidden="1" customHeight="1" x14ac:dyDescent="0.2">
      <c r="A133" s="229">
        <v>3</v>
      </c>
      <c r="B133" s="365" t="s">
        <v>197</v>
      </c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232"/>
      <c r="AF133" s="233"/>
      <c r="AG133" s="233"/>
      <c r="AH133" s="233"/>
      <c r="AI133" s="230"/>
      <c r="AJ133" s="232"/>
      <c r="AK133" s="233"/>
      <c r="AL133" s="233"/>
      <c r="AM133" s="233"/>
      <c r="AN133" s="231"/>
      <c r="AO133" s="232"/>
      <c r="AP133" s="233"/>
      <c r="AQ133" s="233"/>
      <c r="AR133" s="233"/>
      <c r="AS133" s="230"/>
      <c r="AT133" s="232"/>
      <c r="AU133" s="233"/>
      <c r="AV133" s="233"/>
      <c r="AW133" s="233"/>
      <c r="AX133" s="230"/>
      <c r="AY133" s="232"/>
      <c r="AZ133" s="233"/>
      <c r="BA133" s="233"/>
      <c r="BB133" s="233"/>
      <c r="BC133" s="230"/>
      <c r="BD133" s="232"/>
      <c r="BE133" s="233"/>
      <c r="BF133" s="233"/>
      <c r="BG133" s="233"/>
      <c r="BH133" s="230"/>
      <c r="BI133" s="232"/>
      <c r="BJ133" s="233"/>
      <c r="BK133" s="233"/>
      <c r="BL133" s="233"/>
      <c r="BM133" s="230"/>
      <c r="BN133" s="232"/>
      <c r="BO133" s="233"/>
      <c r="BP133" s="233"/>
      <c r="BQ133" s="233"/>
    </row>
    <row r="134" spans="1:81" s="174" customFormat="1" ht="12.75" hidden="1" customHeight="1" x14ac:dyDescent="0.2">
      <c r="A134" s="229"/>
      <c r="B134" s="369" t="s">
        <v>198</v>
      </c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227"/>
      <c r="AF134" s="228"/>
      <c r="AG134" s="228"/>
      <c r="AH134" s="228"/>
      <c r="AI134" s="230"/>
      <c r="AJ134" s="227"/>
      <c r="AK134" s="228"/>
      <c r="AL134" s="228"/>
      <c r="AM134" s="228"/>
      <c r="AN134" s="231"/>
      <c r="AO134" s="227"/>
      <c r="AP134" s="228"/>
      <c r="AQ134" s="228"/>
      <c r="AR134" s="228"/>
      <c r="AS134" s="230"/>
      <c r="AT134" s="227"/>
      <c r="AU134" s="228"/>
      <c r="AV134" s="228"/>
      <c r="AW134" s="228"/>
      <c r="AX134" s="230"/>
      <c r="AY134" s="227"/>
      <c r="AZ134" s="228"/>
      <c r="BA134" s="228"/>
      <c r="BB134" s="228"/>
      <c r="BC134" s="230"/>
      <c r="BD134" s="227"/>
      <c r="BE134" s="228"/>
      <c r="BF134" s="228"/>
      <c r="BG134" s="228"/>
      <c r="BH134" s="230"/>
      <c r="BI134" s="227"/>
      <c r="BJ134" s="228"/>
      <c r="BK134" s="228"/>
      <c r="BL134" s="228"/>
      <c r="BM134" s="230"/>
      <c r="BN134" s="227"/>
      <c r="BO134" s="228"/>
      <c r="BP134" s="228"/>
      <c r="BQ134" s="228"/>
    </row>
    <row r="135" spans="1:81" s="174" customFormat="1" ht="12.75" hidden="1" customHeight="1" x14ac:dyDescent="0.2">
      <c r="A135" s="229">
        <v>1</v>
      </c>
      <c r="B135" s="365" t="s">
        <v>199</v>
      </c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  <c r="AC135" s="365"/>
      <c r="AD135" s="365"/>
      <c r="AE135" s="232"/>
      <c r="AF135" s="233"/>
      <c r="AG135" s="233"/>
      <c r="AH135" s="233"/>
      <c r="AI135" s="230"/>
      <c r="AJ135" s="232"/>
      <c r="AK135" s="233"/>
      <c r="AL135" s="233"/>
      <c r="AM135" s="233"/>
      <c r="AN135" s="231"/>
      <c r="AO135" s="232"/>
      <c r="AP135" s="233"/>
      <c r="AQ135" s="233"/>
      <c r="AR135" s="233"/>
      <c r="AS135" s="230"/>
      <c r="AT135" s="232"/>
      <c r="AU135" s="233"/>
      <c r="AV135" s="233"/>
      <c r="AW135" s="233"/>
      <c r="AX135" s="230"/>
      <c r="AY135" s="232"/>
      <c r="AZ135" s="233"/>
      <c r="BA135" s="233"/>
      <c r="BB135" s="233"/>
      <c r="BC135" s="230"/>
      <c r="BD135" s="232"/>
      <c r="BE135" s="233"/>
      <c r="BF135" s="233"/>
      <c r="BG135" s="233"/>
      <c r="BH135" s="230"/>
      <c r="BI135" s="232"/>
      <c r="BJ135" s="233"/>
      <c r="BK135" s="233"/>
      <c r="BL135" s="233"/>
      <c r="BM135" s="230"/>
      <c r="BN135" s="232"/>
      <c r="BO135" s="233"/>
      <c r="BP135" s="233"/>
      <c r="BQ135" s="23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1:81" s="174" customFormat="1" ht="12.75" hidden="1" customHeight="1" x14ac:dyDescent="0.2">
      <c r="A136" s="229">
        <v>2</v>
      </c>
      <c r="B136" s="365" t="s">
        <v>200</v>
      </c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5"/>
      <c r="AE136" s="232"/>
      <c r="AF136" s="233"/>
      <c r="AG136" s="233"/>
      <c r="AH136" s="233"/>
      <c r="AI136" s="230"/>
      <c r="AJ136" s="232"/>
      <c r="AK136" s="233"/>
      <c r="AL136" s="233"/>
      <c r="AM136" s="233"/>
      <c r="AN136" s="231"/>
      <c r="AO136" s="232"/>
      <c r="AP136" s="233"/>
      <c r="AQ136" s="233"/>
      <c r="AR136" s="233"/>
      <c r="AS136" s="230"/>
      <c r="AT136" s="232"/>
      <c r="AU136" s="233"/>
      <c r="AV136" s="233"/>
      <c r="AW136" s="233"/>
      <c r="AX136" s="230"/>
      <c r="AY136" s="232"/>
      <c r="AZ136" s="233"/>
      <c r="BA136" s="233"/>
      <c r="BB136" s="233"/>
      <c r="BC136" s="230"/>
      <c r="BD136" s="232"/>
      <c r="BE136" s="233"/>
      <c r="BF136" s="233"/>
      <c r="BG136" s="233"/>
      <c r="BH136" s="230"/>
      <c r="BI136" s="232"/>
      <c r="BJ136" s="233"/>
      <c r="BK136" s="233"/>
      <c r="BL136" s="233"/>
      <c r="BM136" s="230"/>
      <c r="BN136" s="232"/>
      <c r="BO136" s="233"/>
      <c r="BP136" s="233"/>
      <c r="BQ136" s="23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1:81" s="174" customFormat="1" ht="12.75" hidden="1" customHeight="1" x14ac:dyDescent="0.2">
      <c r="A137" s="229">
        <v>3</v>
      </c>
      <c r="B137" s="365" t="s">
        <v>201</v>
      </c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232"/>
      <c r="AF137" s="233"/>
      <c r="AG137" s="233"/>
      <c r="AH137" s="233"/>
      <c r="AI137" s="230"/>
      <c r="AJ137" s="232"/>
      <c r="AK137" s="233"/>
      <c r="AL137" s="233"/>
      <c r="AM137" s="233"/>
      <c r="AN137" s="231"/>
      <c r="AO137" s="232"/>
      <c r="AP137" s="233"/>
      <c r="AQ137" s="233"/>
      <c r="AR137" s="233"/>
      <c r="AS137" s="230"/>
      <c r="AT137" s="232"/>
      <c r="AU137" s="233"/>
      <c r="AV137" s="233"/>
      <c r="AW137" s="233"/>
      <c r="AX137" s="230"/>
      <c r="AY137" s="232"/>
      <c r="AZ137" s="233"/>
      <c r="BA137" s="233"/>
      <c r="BB137" s="233"/>
      <c r="BC137" s="230"/>
      <c r="BD137" s="232"/>
      <c r="BE137" s="233"/>
      <c r="BF137" s="233"/>
      <c r="BG137" s="233"/>
      <c r="BH137" s="230"/>
      <c r="BI137" s="232"/>
      <c r="BJ137" s="233"/>
      <c r="BK137" s="233"/>
      <c r="BL137" s="233"/>
      <c r="BM137" s="230"/>
      <c r="BN137" s="232"/>
      <c r="BO137" s="233"/>
      <c r="BP137" s="233"/>
      <c r="BQ137" s="23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74" customFormat="1" ht="12.75" hidden="1" customHeight="1" x14ac:dyDescent="0.2">
      <c r="A138" s="229"/>
      <c r="B138" s="369" t="s">
        <v>202</v>
      </c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227"/>
      <c r="AF138" s="228"/>
      <c r="AG138" s="228"/>
      <c r="AH138" s="228"/>
      <c r="AI138" s="230"/>
      <c r="AJ138" s="227"/>
      <c r="AK138" s="228"/>
      <c r="AL138" s="228"/>
      <c r="AM138" s="228"/>
      <c r="AN138" s="231"/>
      <c r="AO138" s="227"/>
      <c r="AP138" s="228"/>
      <c r="AQ138" s="228"/>
      <c r="AR138" s="228"/>
      <c r="AS138" s="230"/>
      <c r="AT138" s="227"/>
      <c r="AU138" s="228"/>
      <c r="AV138" s="228"/>
      <c r="AW138" s="228"/>
      <c r="AX138" s="230"/>
      <c r="AY138" s="227"/>
      <c r="AZ138" s="228"/>
      <c r="BA138" s="228"/>
      <c r="BB138" s="228"/>
      <c r="BC138" s="230"/>
      <c r="BD138" s="227"/>
      <c r="BE138" s="228"/>
      <c r="BF138" s="228"/>
      <c r="BG138" s="228"/>
      <c r="BH138" s="230"/>
      <c r="BI138" s="227"/>
      <c r="BJ138" s="228"/>
      <c r="BK138" s="228"/>
      <c r="BL138" s="228"/>
      <c r="BM138" s="230"/>
      <c r="BN138" s="227"/>
      <c r="BO138" s="228"/>
      <c r="BP138" s="228"/>
      <c r="BQ138" s="228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74" customFormat="1" ht="12.75" hidden="1" customHeight="1" x14ac:dyDescent="0.2">
      <c r="A139" s="229">
        <v>1</v>
      </c>
      <c r="B139" s="371" t="s">
        <v>203</v>
      </c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  <c r="AE139" s="236"/>
      <c r="AF139" s="237"/>
      <c r="AG139" s="237"/>
      <c r="AH139" s="237"/>
      <c r="AI139" s="230"/>
      <c r="AJ139" s="236"/>
      <c r="AK139" s="237"/>
      <c r="AL139" s="237"/>
      <c r="AM139" s="237"/>
      <c r="AN139" s="231"/>
      <c r="AO139" s="236"/>
      <c r="AP139" s="237"/>
      <c r="AQ139" s="237"/>
      <c r="AR139" s="237"/>
      <c r="AS139" s="230"/>
      <c r="AT139" s="236"/>
      <c r="AU139" s="237"/>
      <c r="AV139" s="237"/>
      <c r="AW139" s="237"/>
      <c r="AX139" s="230"/>
      <c r="AY139" s="236"/>
      <c r="AZ139" s="237"/>
      <c r="BA139" s="237"/>
      <c r="BB139" s="237"/>
      <c r="BC139" s="230"/>
      <c r="BD139" s="236"/>
      <c r="BE139" s="237"/>
      <c r="BF139" s="237"/>
      <c r="BG139" s="237"/>
      <c r="BH139" s="230"/>
      <c r="BI139" s="236"/>
      <c r="BJ139" s="237"/>
      <c r="BK139" s="237"/>
      <c r="BL139" s="237"/>
      <c r="BM139" s="230"/>
      <c r="BN139" s="236"/>
      <c r="BO139" s="237"/>
      <c r="BP139" s="237"/>
      <c r="BQ139" s="237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74" customFormat="1" ht="12.75" hidden="1" customHeight="1" x14ac:dyDescent="0.2">
      <c r="A140" s="229">
        <v>2</v>
      </c>
      <c r="B140" s="371" t="s">
        <v>204</v>
      </c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236"/>
      <c r="AF140" s="237"/>
      <c r="AG140" s="237"/>
      <c r="AH140" s="237"/>
      <c r="AI140" s="230"/>
      <c r="AJ140" s="236"/>
      <c r="AK140" s="237"/>
      <c r="AL140" s="237"/>
      <c r="AM140" s="237"/>
      <c r="AN140" s="231"/>
      <c r="AO140" s="236"/>
      <c r="AP140" s="237"/>
      <c r="AQ140" s="237"/>
      <c r="AR140" s="237"/>
      <c r="AS140" s="230"/>
      <c r="AT140" s="236"/>
      <c r="AU140" s="237"/>
      <c r="AV140" s="237"/>
      <c r="AW140" s="237"/>
      <c r="AX140" s="230"/>
      <c r="AY140" s="236"/>
      <c r="AZ140" s="237"/>
      <c r="BA140" s="237"/>
      <c r="BB140" s="237"/>
      <c r="BC140" s="230"/>
      <c r="BD140" s="236"/>
      <c r="BE140" s="237"/>
      <c r="BF140" s="237"/>
      <c r="BG140" s="237"/>
      <c r="BH140" s="230"/>
      <c r="BI140" s="236"/>
      <c r="BJ140" s="237"/>
      <c r="BK140" s="237"/>
      <c r="BL140" s="237"/>
      <c r="BM140" s="230"/>
      <c r="BN140" s="236"/>
      <c r="BO140" s="237"/>
      <c r="BP140" s="237"/>
      <c r="BQ140" s="237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74" customFormat="1" ht="12.75" hidden="1" customHeight="1" x14ac:dyDescent="0.2">
      <c r="A141" s="229">
        <v>3</v>
      </c>
      <c r="B141" s="371" t="s">
        <v>205</v>
      </c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236"/>
      <c r="AF141" s="237"/>
      <c r="AG141" s="237"/>
      <c r="AH141" s="237"/>
      <c r="AI141" s="230"/>
      <c r="AJ141" s="236"/>
      <c r="AK141" s="237"/>
      <c r="AL141" s="237"/>
      <c r="AM141" s="237"/>
      <c r="AN141" s="231"/>
      <c r="AO141" s="236"/>
      <c r="AP141" s="237"/>
      <c r="AQ141" s="237"/>
      <c r="AR141" s="237"/>
      <c r="AS141" s="230"/>
      <c r="AT141" s="236"/>
      <c r="AU141" s="237"/>
      <c r="AV141" s="237"/>
      <c r="AW141" s="237"/>
      <c r="AX141" s="230"/>
      <c r="AY141" s="236"/>
      <c r="AZ141" s="237"/>
      <c r="BA141" s="237"/>
      <c r="BB141" s="237"/>
      <c r="BC141" s="230"/>
      <c r="BD141" s="236"/>
      <c r="BE141" s="237"/>
      <c r="BF141" s="237"/>
      <c r="BG141" s="237"/>
      <c r="BH141" s="230"/>
      <c r="BI141" s="236"/>
      <c r="BJ141" s="237"/>
      <c r="BK141" s="237"/>
      <c r="BL141" s="237"/>
      <c r="BM141" s="230"/>
      <c r="BN141" s="236"/>
      <c r="BO141" s="237"/>
      <c r="BP141" s="237"/>
      <c r="BQ141" s="237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74" customFormat="1" ht="12.75" hidden="1" customHeight="1" x14ac:dyDescent="0.2">
      <c r="A142" s="229"/>
      <c r="B142" s="369" t="s">
        <v>206</v>
      </c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227"/>
      <c r="AF142" s="228"/>
      <c r="AG142" s="228"/>
      <c r="AH142" s="228"/>
      <c r="AI142" s="230"/>
      <c r="AJ142" s="227"/>
      <c r="AK142" s="228"/>
      <c r="AL142" s="228"/>
      <c r="AM142" s="228"/>
      <c r="AN142" s="231"/>
      <c r="AO142" s="227"/>
      <c r="AP142" s="228"/>
      <c r="AQ142" s="228"/>
      <c r="AR142" s="228"/>
      <c r="AS142" s="230"/>
      <c r="AT142" s="227"/>
      <c r="AU142" s="228"/>
      <c r="AV142" s="228"/>
      <c r="AW142" s="228"/>
      <c r="AX142" s="230"/>
      <c r="AY142" s="227"/>
      <c r="AZ142" s="228"/>
      <c r="BA142" s="228"/>
      <c r="BB142" s="228"/>
      <c r="BC142" s="230"/>
      <c r="BD142" s="227"/>
      <c r="BE142" s="228"/>
      <c r="BF142" s="228"/>
      <c r="BG142" s="228"/>
      <c r="BH142" s="230"/>
      <c r="BI142" s="227"/>
      <c r="BJ142" s="228"/>
      <c r="BK142" s="228"/>
      <c r="BL142" s="228"/>
      <c r="BM142" s="230"/>
      <c r="BN142" s="227"/>
      <c r="BO142" s="228"/>
      <c r="BP142" s="228"/>
      <c r="BQ142" s="228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74" customFormat="1" ht="12.75" hidden="1" customHeight="1" x14ac:dyDescent="0.2">
      <c r="A143" s="229">
        <v>1</v>
      </c>
      <c r="B143" s="365" t="s">
        <v>207</v>
      </c>
      <c r="C143" s="365"/>
      <c r="D143" s="365"/>
      <c r="E143" s="365"/>
      <c r="F143" s="365"/>
      <c r="G143" s="365"/>
      <c r="H143" s="365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232"/>
      <c r="AF143" s="233"/>
      <c r="AG143" s="233"/>
      <c r="AH143" s="233"/>
      <c r="AI143" s="230"/>
      <c r="AJ143" s="232"/>
      <c r="AK143" s="233"/>
      <c r="AL143" s="233"/>
      <c r="AM143" s="233"/>
      <c r="AN143" s="231"/>
      <c r="AO143" s="232"/>
      <c r="AP143" s="233"/>
      <c r="AQ143" s="233"/>
      <c r="AR143" s="233"/>
      <c r="AS143" s="230"/>
      <c r="AT143" s="232"/>
      <c r="AU143" s="233"/>
      <c r="AV143" s="233"/>
      <c r="AW143" s="233"/>
      <c r="AX143" s="230"/>
      <c r="AY143" s="232"/>
      <c r="AZ143" s="233"/>
      <c r="BA143" s="233"/>
      <c r="BB143" s="233"/>
      <c r="BC143" s="230"/>
      <c r="BD143" s="232"/>
      <c r="BE143" s="233"/>
      <c r="BF143" s="233"/>
      <c r="BG143" s="233"/>
      <c r="BH143" s="230"/>
      <c r="BI143" s="232"/>
      <c r="BJ143" s="233"/>
      <c r="BK143" s="233"/>
      <c r="BL143" s="233"/>
      <c r="BM143" s="230"/>
      <c r="BN143" s="232"/>
      <c r="BO143" s="233"/>
      <c r="BP143" s="233"/>
      <c r="BQ143" s="23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74" customFormat="1" ht="12.75" hidden="1" customHeight="1" x14ac:dyDescent="0.2">
      <c r="A144" s="229">
        <v>2</v>
      </c>
      <c r="B144" s="365" t="s">
        <v>208</v>
      </c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5"/>
      <c r="AE144" s="232"/>
      <c r="AF144" s="233"/>
      <c r="AG144" s="233"/>
      <c r="AH144" s="233"/>
      <c r="AI144" s="230"/>
      <c r="AJ144" s="232"/>
      <c r="AK144" s="233"/>
      <c r="AL144" s="233"/>
      <c r="AM144" s="233"/>
      <c r="AN144" s="231"/>
      <c r="AO144" s="232"/>
      <c r="AP144" s="233"/>
      <c r="AQ144" s="233"/>
      <c r="AR144" s="233"/>
      <c r="AS144" s="230"/>
      <c r="AT144" s="232"/>
      <c r="AU144" s="233"/>
      <c r="AV144" s="233"/>
      <c r="AW144" s="233"/>
      <c r="AX144" s="230"/>
      <c r="AY144" s="232"/>
      <c r="AZ144" s="233"/>
      <c r="BA144" s="233"/>
      <c r="BB144" s="233"/>
      <c r="BC144" s="230"/>
      <c r="BD144" s="232"/>
      <c r="BE144" s="233"/>
      <c r="BF144" s="233"/>
      <c r="BG144" s="233"/>
      <c r="BH144" s="230"/>
      <c r="BI144" s="232"/>
      <c r="BJ144" s="233"/>
      <c r="BK144" s="233"/>
      <c r="BL144" s="233"/>
      <c r="BM144" s="230"/>
      <c r="BN144" s="232"/>
      <c r="BO144" s="233"/>
      <c r="BP144" s="233"/>
      <c r="BQ144" s="23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74" customFormat="1" ht="12.75" hidden="1" customHeight="1" x14ac:dyDescent="0.2">
      <c r="A145" s="229">
        <v>3</v>
      </c>
      <c r="B145" s="365" t="s">
        <v>209</v>
      </c>
      <c r="C145" s="365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5"/>
      <c r="AE145" s="232"/>
      <c r="AF145" s="233"/>
      <c r="AG145" s="233"/>
      <c r="AH145" s="233"/>
      <c r="AI145" s="230"/>
      <c r="AJ145" s="232"/>
      <c r="AK145" s="233"/>
      <c r="AL145" s="233"/>
      <c r="AM145" s="233"/>
      <c r="AN145" s="231"/>
      <c r="AO145" s="232"/>
      <c r="AP145" s="233"/>
      <c r="AQ145" s="233"/>
      <c r="AR145" s="233"/>
      <c r="AS145" s="230"/>
      <c r="AT145" s="232"/>
      <c r="AU145" s="233"/>
      <c r="AV145" s="233"/>
      <c r="AW145" s="233"/>
      <c r="AX145" s="230"/>
      <c r="AY145" s="232"/>
      <c r="AZ145" s="233"/>
      <c r="BA145" s="233"/>
      <c r="BB145" s="233"/>
      <c r="BC145" s="230"/>
      <c r="BD145" s="232"/>
      <c r="BE145" s="233"/>
      <c r="BF145" s="233"/>
      <c r="BG145" s="233"/>
      <c r="BH145" s="230"/>
      <c r="BI145" s="232"/>
      <c r="BJ145" s="233"/>
      <c r="BK145" s="233"/>
      <c r="BL145" s="233"/>
      <c r="BM145" s="230"/>
      <c r="BN145" s="232"/>
      <c r="BO145" s="233"/>
      <c r="BP145" s="233"/>
      <c r="BQ145" s="23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74" customFormat="1" ht="12.75" hidden="1" customHeight="1" x14ac:dyDescent="0.2">
      <c r="A146" s="229"/>
      <c r="B146" s="369" t="s">
        <v>210</v>
      </c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227"/>
      <c r="AF146" s="228"/>
      <c r="AG146" s="228"/>
      <c r="AH146" s="228"/>
      <c r="AI146" s="230"/>
      <c r="AJ146" s="227"/>
      <c r="AK146" s="228"/>
      <c r="AL146" s="228"/>
      <c r="AM146" s="228"/>
      <c r="AN146" s="231"/>
      <c r="AO146" s="227"/>
      <c r="AP146" s="228"/>
      <c r="AQ146" s="228"/>
      <c r="AR146" s="228"/>
      <c r="AS146" s="230"/>
      <c r="AT146" s="227"/>
      <c r="AU146" s="228"/>
      <c r="AV146" s="228"/>
      <c r="AW146" s="228"/>
      <c r="AX146" s="230"/>
      <c r="AY146" s="227"/>
      <c r="AZ146" s="228"/>
      <c r="BA146" s="228"/>
      <c r="BB146" s="228"/>
      <c r="BC146" s="230"/>
      <c r="BD146" s="227"/>
      <c r="BE146" s="228"/>
      <c r="BF146" s="228"/>
      <c r="BG146" s="228"/>
      <c r="BH146" s="230"/>
      <c r="BI146" s="227"/>
      <c r="BJ146" s="228"/>
      <c r="BK146" s="228"/>
      <c r="BL146" s="228"/>
      <c r="BM146" s="230"/>
      <c r="BN146" s="227"/>
      <c r="BO146" s="228"/>
      <c r="BP146" s="228"/>
      <c r="BQ146" s="228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74" customFormat="1" ht="12.75" hidden="1" customHeight="1" x14ac:dyDescent="0.2">
      <c r="A147" s="229">
        <v>1</v>
      </c>
      <c r="B147" s="365" t="s">
        <v>211</v>
      </c>
      <c r="C147" s="365"/>
      <c r="D147" s="365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5"/>
      <c r="AE147" s="232"/>
      <c r="AF147" s="233"/>
      <c r="AG147" s="233"/>
      <c r="AH147" s="233"/>
      <c r="AI147" s="230"/>
      <c r="AJ147" s="232"/>
      <c r="AK147" s="233"/>
      <c r="AL147" s="233"/>
      <c r="AM147" s="233"/>
      <c r="AN147" s="231"/>
      <c r="AO147" s="232"/>
      <c r="AP147" s="233"/>
      <c r="AQ147" s="233"/>
      <c r="AR147" s="233"/>
      <c r="AS147" s="230"/>
      <c r="AT147" s="232"/>
      <c r="AU147" s="233"/>
      <c r="AV147" s="233"/>
      <c r="AW147" s="233"/>
      <c r="AX147" s="230"/>
      <c r="AY147" s="232"/>
      <c r="AZ147" s="233"/>
      <c r="BA147" s="233"/>
      <c r="BB147" s="233"/>
      <c r="BC147" s="230"/>
      <c r="BD147" s="232"/>
      <c r="BE147" s="233"/>
      <c r="BF147" s="233"/>
      <c r="BG147" s="233"/>
      <c r="BH147" s="230"/>
      <c r="BI147" s="232"/>
      <c r="BJ147" s="233"/>
      <c r="BK147" s="233"/>
      <c r="BL147" s="233"/>
      <c r="BM147" s="230"/>
      <c r="BN147" s="232"/>
      <c r="BO147" s="233"/>
      <c r="BP147" s="233"/>
      <c r="BQ147" s="23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74" customFormat="1" ht="12.75" hidden="1" customHeight="1" x14ac:dyDescent="0.2">
      <c r="A148" s="229">
        <v>2</v>
      </c>
      <c r="B148" s="365" t="s">
        <v>212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232"/>
      <c r="AF148" s="233"/>
      <c r="AG148" s="233"/>
      <c r="AH148" s="233"/>
      <c r="AI148" s="230"/>
      <c r="AJ148" s="232"/>
      <c r="AK148" s="233"/>
      <c r="AL148" s="233"/>
      <c r="AM148" s="233"/>
      <c r="AN148" s="231"/>
      <c r="AO148" s="232"/>
      <c r="AP148" s="233"/>
      <c r="AQ148" s="233"/>
      <c r="AR148" s="233"/>
      <c r="AS148" s="230"/>
      <c r="AT148" s="232"/>
      <c r="AU148" s="233"/>
      <c r="AV148" s="233"/>
      <c r="AW148" s="233"/>
      <c r="AX148" s="230"/>
      <c r="AY148" s="232"/>
      <c r="AZ148" s="233"/>
      <c r="BA148" s="233"/>
      <c r="BB148" s="233"/>
      <c r="BC148" s="230"/>
      <c r="BD148" s="232"/>
      <c r="BE148" s="233"/>
      <c r="BF148" s="233"/>
      <c r="BG148" s="233"/>
      <c r="BH148" s="230"/>
      <c r="BI148" s="232"/>
      <c r="BJ148" s="233"/>
      <c r="BK148" s="233"/>
      <c r="BL148" s="233"/>
      <c r="BM148" s="230"/>
      <c r="BN148" s="232"/>
      <c r="BO148" s="233"/>
      <c r="BP148" s="233"/>
      <c r="BQ148" s="23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hidden="1" x14ac:dyDescent="0.2">
      <c r="AN149" s="238"/>
    </row>
    <row r="150" spans="1:81" hidden="1" x14ac:dyDescent="0.2">
      <c r="AN150" s="238"/>
    </row>
    <row r="151" spans="1:81" hidden="1" x14ac:dyDescent="0.2">
      <c r="AN151" s="238"/>
    </row>
    <row r="152" spans="1:81" hidden="1" x14ac:dyDescent="0.2">
      <c r="AN152" s="238"/>
    </row>
    <row r="153" spans="1:81" hidden="1" x14ac:dyDescent="0.2">
      <c r="AN153" s="238"/>
    </row>
    <row r="154" spans="1:81" hidden="1" x14ac:dyDescent="0.2">
      <c r="AN154" s="238"/>
    </row>
    <row r="155" spans="1:81" hidden="1" x14ac:dyDescent="0.2">
      <c r="AN155" s="238"/>
    </row>
    <row r="156" spans="1:81" hidden="1" x14ac:dyDescent="0.2">
      <c r="AN156" s="238"/>
    </row>
    <row r="157" spans="1:81" hidden="1" x14ac:dyDescent="0.2">
      <c r="AN157" s="238"/>
    </row>
    <row r="158" spans="1:81" hidden="1" x14ac:dyDescent="0.2">
      <c r="AN158" s="238"/>
    </row>
    <row r="159" spans="1:81" hidden="1" x14ac:dyDescent="0.2">
      <c r="AN159" s="238"/>
    </row>
    <row r="160" spans="1:81" hidden="1" x14ac:dyDescent="0.2">
      <c r="AN160" s="238"/>
    </row>
    <row r="161" spans="40:40" hidden="1" x14ac:dyDescent="0.2">
      <c r="AN161" s="238"/>
    </row>
    <row r="162" spans="40:40" hidden="1" x14ac:dyDescent="0.2">
      <c r="AN162" s="238"/>
    </row>
    <row r="163" spans="40:40" hidden="1" x14ac:dyDescent="0.2">
      <c r="AN163" s="238"/>
    </row>
    <row r="164" spans="40:40" hidden="1" x14ac:dyDescent="0.2">
      <c r="AN164" s="238"/>
    </row>
    <row r="165" spans="40:40" hidden="1" x14ac:dyDescent="0.2">
      <c r="AN165" s="238"/>
    </row>
    <row r="166" spans="40:40" hidden="1" x14ac:dyDescent="0.2">
      <c r="AN166" s="238"/>
    </row>
    <row r="167" spans="40:40" hidden="1" x14ac:dyDescent="0.2">
      <c r="AN167" s="238"/>
    </row>
    <row r="168" spans="40:40" hidden="1" x14ac:dyDescent="0.2">
      <c r="AN168" s="238"/>
    </row>
    <row r="169" spans="40:40" hidden="1" x14ac:dyDescent="0.2">
      <c r="AN169" s="238"/>
    </row>
    <row r="170" spans="40:40" hidden="1" x14ac:dyDescent="0.2">
      <c r="AN170" s="238"/>
    </row>
    <row r="171" spans="40:40" hidden="1" x14ac:dyDescent="0.2">
      <c r="AN171" s="238"/>
    </row>
    <row r="172" spans="40:40" hidden="1" x14ac:dyDescent="0.2">
      <c r="AN172" s="238"/>
    </row>
    <row r="173" spans="40:40" hidden="1" x14ac:dyDescent="0.2">
      <c r="AN173" s="238"/>
    </row>
    <row r="174" spans="40:40" hidden="1" x14ac:dyDescent="0.2">
      <c r="AN174" s="238"/>
    </row>
    <row r="175" spans="40:40" hidden="1" x14ac:dyDescent="0.2">
      <c r="AN175" s="238"/>
    </row>
    <row r="176" spans="40:40" hidden="1" x14ac:dyDescent="0.2">
      <c r="AN176" s="238"/>
    </row>
    <row r="177" spans="40:40" hidden="1" x14ac:dyDescent="0.2">
      <c r="AN177" s="238"/>
    </row>
    <row r="178" spans="40:40" hidden="1" x14ac:dyDescent="0.2">
      <c r="AN178" s="238"/>
    </row>
    <row r="179" spans="40:40" hidden="1" x14ac:dyDescent="0.2">
      <c r="AN179" s="238"/>
    </row>
    <row r="180" spans="40:40" hidden="1" x14ac:dyDescent="0.2">
      <c r="AN180" s="238"/>
    </row>
    <row r="181" spans="40:40" hidden="1" x14ac:dyDescent="0.2">
      <c r="AN181" s="238"/>
    </row>
    <row r="182" spans="40:40" hidden="1" x14ac:dyDescent="0.2">
      <c r="AN182" s="238"/>
    </row>
    <row r="183" spans="40:40" hidden="1" x14ac:dyDescent="0.2">
      <c r="AN183" s="238"/>
    </row>
    <row r="184" spans="40:40" hidden="1" x14ac:dyDescent="0.2">
      <c r="AN184" s="238"/>
    </row>
    <row r="185" spans="40:40" hidden="1" x14ac:dyDescent="0.2">
      <c r="AN185" s="238"/>
    </row>
    <row r="186" spans="40:40" hidden="1" x14ac:dyDescent="0.2">
      <c r="AN186" s="238"/>
    </row>
    <row r="187" spans="40:40" hidden="1" x14ac:dyDescent="0.2">
      <c r="AN187" s="238"/>
    </row>
    <row r="188" spans="40:40" hidden="1" x14ac:dyDescent="0.2">
      <c r="AN188" s="238"/>
    </row>
    <row r="189" spans="40:40" hidden="1" x14ac:dyDescent="0.2">
      <c r="AN189" s="238"/>
    </row>
    <row r="190" spans="40:40" hidden="1" x14ac:dyDescent="0.2">
      <c r="AN190" s="238"/>
    </row>
    <row r="191" spans="40:40" hidden="1" x14ac:dyDescent="0.2">
      <c r="AN191" s="238"/>
    </row>
    <row r="192" spans="40:40" hidden="1" x14ac:dyDescent="0.2">
      <c r="AN192" s="238"/>
    </row>
    <row r="193" spans="40:40" hidden="1" x14ac:dyDescent="0.2">
      <c r="AN193" s="238"/>
    </row>
    <row r="194" spans="40:40" hidden="1" x14ac:dyDescent="0.2">
      <c r="AN194" s="238"/>
    </row>
    <row r="195" spans="40:40" hidden="1" x14ac:dyDescent="0.2">
      <c r="AN195" s="238"/>
    </row>
    <row r="196" spans="40:40" hidden="1" x14ac:dyDescent="0.2">
      <c r="AN196" s="238"/>
    </row>
    <row r="197" spans="40:40" hidden="1" x14ac:dyDescent="0.2">
      <c r="AN197" s="238"/>
    </row>
    <row r="198" spans="40:40" hidden="1" x14ac:dyDescent="0.2">
      <c r="AN198" s="238"/>
    </row>
    <row r="199" spans="40:40" hidden="1" x14ac:dyDescent="0.2">
      <c r="AN199" s="238"/>
    </row>
    <row r="200" spans="40:40" hidden="1" x14ac:dyDescent="0.2">
      <c r="AN200" s="238"/>
    </row>
    <row r="201" spans="40:40" hidden="1" x14ac:dyDescent="0.2">
      <c r="AN201" s="238"/>
    </row>
    <row r="202" spans="40:40" hidden="1" x14ac:dyDescent="0.2">
      <c r="AN202" s="238"/>
    </row>
    <row r="203" spans="40:40" hidden="1" x14ac:dyDescent="0.2">
      <c r="AN203" s="238"/>
    </row>
    <row r="204" spans="40:40" hidden="1" x14ac:dyDescent="0.2">
      <c r="AN204" s="238"/>
    </row>
    <row r="205" spans="40:40" hidden="1" x14ac:dyDescent="0.2">
      <c r="AN205" s="238"/>
    </row>
    <row r="206" spans="40:40" hidden="1" x14ac:dyDescent="0.2">
      <c r="AN206" s="238"/>
    </row>
    <row r="207" spans="40:40" hidden="1" x14ac:dyDescent="0.2">
      <c r="AN207" s="238"/>
    </row>
    <row r="208" spans="40:40" hidden="1" x14ac:dyDescent="0.2">
      <c r="AN208" s="238"/>
    </row>
    <row r="209" spans="40:40" hidden="1" x14ac:dyDescent="0.2">
      <c r="AN209" s="238"/>
    </row>
    <row r="210" spans="40:40" hidden="1" x14ac:dyDescent="0.2">
      <c r="AN210" s="238"/>
    </row>
    <row r="211" spans="40:40" hidden="1" x14ac:dyDescent="0.2">
      <c r="AN211" s="238"/>
    </row>
    <row r="212" spans="40:40" hidden="1" x14ac:dyDescent="0.2">
      <c r="AN212" s="238"/>
    </row>
    <row r="213" spans="40:40" hidden="1" x14ac:dyDescent="0.2">
      <c r="AN213" s="238"/>
    </row>
    <row r="214" spans="40:40" hidden="1" x14ac:dyDescent="0.2">
      <c r="AN214" s="238"/>
    </row>
    <row r="215" spans="40:40" hidden="1" x14ac:dyDescent="0.2">
      <c r="AN215" s="238"/>
    </row>
    <row r="216" spans="40:40" hidden="1" x14ac:dyDescent="0.2">
      <c r="AN216" s="238"/>
    </row>
    <row r="217" spans="40:40" hidden="1" x14ac:dyDescent="0.2">
      <c r="AN217" s="238"/>
    </row>
    <row r="218" spans="40:40" hidden="1" x14ac:dyDescent="0.2">
      <c r="AN218" s="238"/>
    </row>
    <row r="219" spans="40:40" hidden="1" x14ac:dyDescent="0.2">
      <c r="AN219" s="238"/>
    </row>
    <row r="220" spans="40:40" hidden="1" x14ac:dyDescent="0.2">
      <c r="AN220" s="238"/>
    </row>
    <row r="221" spans="40:40" hidden="1" x14ac:dyDescent="0.2">
      <c r="AN221" s="238"/>
    </row>
    <row r="222" spans="40:40" hidden="1" x14ac:dyDescent="0.2">
      <c r="AN222" s="238"/>
    </row>
    <row r="223" spans="40:40" hidden="1" x14ac:dyDescent="0.2">
      <c r="AN223" s="238"/>
    </row>
    <row r="224" spans="40:40" hidden="1" x14ac:dyDescent="0.2">
      <c r="AN224" s="238"/>
    </row>
    <row r="225" spans="40:40" hidden="1" x14ac:dyDescent="0.2">
      <c r="AN225" s="238"/>
    </row>
    <row r="226" spans="40:40" hidden="1" x14ac:dyDescent="0.2">
      <c r="AN226" s="238"/>
    </row>
    <row r="227" spans="40:40" hidden="1" x14ac:dyDescent="0.2">
      <c r="AN227" s="238"/>
    </row>
    <row r="228" spans="40:40" x14ac:dyDescent="0.2">
      <c r="AN228" s="238"/>
    </row>
    <row r="229" spans="40:40" x14ac:dyDescent="0.2">
      <c r="AN229" s="238"/>
    </row>
    <row r="230" spans="40:40" x14ac:dyDescent="0.2">
      <c r="AN230" s="238"/>
    </row>
    <row r="231" spans="40:40" x14ac:dyDescent="0.2">
      <c r="AN231" s="238"/>
    </row>
    <row r="232" spans="40:40" x14ac:dyDescent="0.2">
      <c r="AN232" s="238"/>
    </row>
    <row r="233" spans="40:40" x14ac:dyDescent="0.2">
      <c r="AN233" s="238"/>
    </row>
    <row r="234" spans="40:40" x14ac:dyDescent="0.2">
      <c r="AN234" s="238"/>
    </row>
    <row r="235" spans="40:40" x14ac:dyDescent="0.2">
      <c r="AN235" s="238"/>
    </row>
    <row r="236" spans="40:40" x14ac:dyDescent="0.2">
      <c r="AN236" s="238"/>
    </row>
    <row r="237" spans="40:40" x14ac:dyDescent="0.2">
      <c r="AN237" s="238"/>
    </row>
    <row r="238" spans="40:40" x14ac:dyDescent="0.2">
      <c r="AN238" s="238"/>
    </row>
    <row r="239" spans="40:40" x14ac:dyDescent="0.2">
      <c r="AN239" s="238"/>
    </row>
    <row r="240" spans="40:40" x14ac:dyDescent="0.2">
      <c r="AN240" s="238"/>
    </row>
    <row r="241" spans="40:40" x14ac:dyDescent="0.2">
      <c r="AN241" s="238"/>
    </row>
    <row r="242" spans="40:40" x14ac:dyDescent="0.2">
      <c r="AN242" s="238"/>
    </row>
    <row r="243" spans="40:40" x14ac:dyDescent="0.2">
      <c r="AN243" s="238"/>
    </row>
    <row r="244" spans="40:40" x14ac:dyDescent="0.2">
      <c r="AN244" s="238"/>
    </row>
    <row r="245" spans="40:40" x14ac:dyDescent="0.2">
      <c r="AN245" s="238"/>
    </row>
    <row r="246" spans="40:40" x14ac:dyDescent="0.2">
      <c r="AN246" s="238"/>
    </row>
    <row r="247" spans="40:40" x14ac:dyDescent="0.2">
      <c r="AN247" s="238"/>
    </row>
    <row r="248" spans="40:40" x14ac:dyDescent="0.2">
      <c r="AN248" s="238"/>
    </row>
    <row r="249" spans="40:40" x14ac:dyDescent="0.2">
      <c r="AN249" s="238"/>
    </row>
    <row r="250" spans="40:40" x14ac:dyDescent="0.2">
      <c r="AN250" s="238"/>
    </row>
    <row r="251" spans="40:40" x14ac:dyDescent="0.2">
      <c r="AN251" s="238"/>
    </row>
    <row r="252" spans="40:40" x14ac:dyDescent="0.2">
      <c r="AN252" s="238"/>
    </row>
    <row r="253" spans="40:40" x14ac:dyDescent="0.2">
      <c r="AN253" s="238"/>
    </row>
    <row r="254" spans="40:40" x14ac:dyDescent="0.2">
      <c r="AN254" s="238"/>
    </row>
    <row r="255" spans="40:40" x14ac:dyDescent="0.2">
      <c r="AN255" s="238"/>
    </row>
    <row r="256" spans="40:40" x14ac:dyDescent="0.2">
      <c r="AN256" s="238"/>
    </row>
    <row r="257" spans="40:40" x14ac:dyDescent="0.2">
      <c r="AN257" s="238"/>
    </row>
    <row r="258" spans="40:40" x14ac:dyDescent="0.2">
      <c r="AN258" s="238"/>
    </row>
    <row r="259" spans="40:40" x14ac:dyDescent="0.2">
      <c r="AN259" s="238"/>
    </row>
    <row r="260" spans="40:40" x14ac:dyDescent="0.2">
      <c r="AN260" s="238"/>
    </row>
    <row r="261" spans="40:40" x14ac:dyDescent="0.2">
      <c r="AN261" s="238"/>
    </row>
    <row r="262" spans="40:40" x14ac:dyDescent="0.2">
      <c r="AN262" s="238"/>
    </row>
    <row r="263" spans="40:40" x14ac:dyDescent="0.2">
      <c r="AN263" s="238"/>
    </row>
    <row r="264" spans="40:40" x14ac:dyDescent="0.2">
      <c r="AN264" s="238"/>
    </row>
    <row r="265" spans="40:40" x14ac:dyDescent="0.2">
      <c r="AN265" s="238"/>
    </row>
    <row r="266" spans="40:40" x14ac:dyDescent="0.2">
      <c r="AN266" s="238"/>
    </row>
    <row r="267" spans="40:40" x14ac:dyDescent="0.2">
      <c r="AN267" s="238"/>
    </row>
    <row r="268" spans="40:40" x14ac:dyDescent="0.2">
      <c r="AN268" s="238"/>
    </row>
    <row r="269" spans="40:40" x14ac:dyDescent="0.2">
      <c r="AN269" s="238"/>
    </row>
    <row r="270" spans="40:40" x14ac:dyDescent="0.2">
      <c r="AN270" s="238"/>
    </row>
    <row r="271" spans="40:40" x14ac:dyDescent="0.2">
      <c r="AN271" s="238"/>
    </row>
    <row r="272" spans="40:40" x14ac:dyDescent="0.2">
      <c r="AN272" s="238"/>
    </row>
    <row r="273" spans="40:40" x14ac:dyDescent="0.2">
      <c r="AN273" s="238"/>
    </row>
    <row r="274" spans="40:40" x14ac:dyDescent="0.2">
      <c r="AN274" s="238"/>
    </row>
    <row r="275" spans="40:40" x14ac:dyDescent="0.2">
      <c r="AN275" s="238"/>
    </row>
    <row r="276" spans="40:40" x14ac:dyDescent="0.2">
      <c r="AN276" s="238"/>
    </row>
    <row r="277" spans="40:40" x14ac:dyDescent="0.2">
      <c r="AN277" s="238"/>
    </row>
    <row r="278" spans="40:40" x14ac:dyDescent="0.2">
      <c r="AN278" s="238"/>
    </row>
    <row r="279" spans="40:40" x14ac:dyDescent="0.2">
      <c r="AN279" s="238"/>
    </row>
    <row r="280" spans="40:40" x14ac:dyDescent="0.2">
      <c r="AN280" s="238"/>
    </row>
    <row r="281" spans="40:40" x14ac:dyDescent="0.2">
      <c r="AN281" s="238"/>
    </row>
    <row r="282" spans="40:40" x14ac:dyDescent="0.2">
      <c r="AN282" s="238"/>
    </row>
    <row r="283" spans="40:40" x14ac:dyDescent="0.2">
      <c r="AN283" s="238"/>
    </row>
    <row r="284" spans="40:40" x14ac:dyDescent="0.2">
      <c r="AN284" s="238"/>
    </row>
    <row r="285" spans="40:40" x14ac:dyDescent="0.2">
      <c r="AN285" s="238"/>
    </row>
    <row r="286" spans="40:40" x14ac:dyDescent="0.2">
      <c r="AN286" s="238"/>
    </row>
    <row r="287" spans="40:40" x14ac:dyDescent="0.2">
      <c r="AN287" s="238"/>
    </row>
    <row r="288" spans="40:40" x14ac:dyDescent="0.2">
      <c r="AN288" s="238"/>
    </row>
    <row r="289" spans="40:40" x14ac:dyDescent="0.2">
      <c r="AN289" s="238"/>
    </row>
    <row r="290" spans="40:40" x14ac:dyDescent="0.2">
      <c r="AN290" s="238"/>
    </row>
    <row r="291" spans="40:40" x14ac:dyDescent="0.2">
      <c r="AN291" s="238"/>
    </row>
    <row r="292" spans="40:40" x14ac:dyDescent="0.2">
      <c r="AN292" s="238"/>
    </row>
    <row r="293" spans="40:40" x14ac:dyDescent="0.2">
      <c r="AN293" s="238"/>
    </row>
    <row r="294" spans="40:40" x14ac:dyDescent="0.2">
      <c r="AN294" s="238"/>
    </row>
    <row r="295" spans="40:40" x14ac:dyDescent="0.2">
      <c r="AN295" s="238"/>
    </row>
    <row r="296" spans="40:40" x14ac:dyDescent="0.2">
      <c r="AN296" s="238"/>
    </row>
    <row r="297" spans="40:40" x14ac:dyDescent="0.2">
      <c r="AN297" s="238"/>
    </row>
    <row r="298" spans="40:40" x14ac:dyDescent="0.2">
      <c r="AN298" s="238"/>
    </row>
    <row r="299" spans="40:40" x14ac:dyDescent="0.2">
      <c r="AN299" s="238"/>
    </row>
    <row r="300" spans="40:40" x14ac:dyDescent="0.2">
      <c r="AN300" s="238"/>
    </row>
    <row r="301" spans="40:40" x14ac:dyDescent="0.2">
      <c r="AN301" s="238"/>
    </row>
    <row r="302" spans="40:40" x14ac:dyDescent="0.2">
      <c r="AN302" s="238"/>
    </row>
    <row r="303" spans="40:40" x14ac:dyDescent="0.2">
      <c r="AN303" s="238"/>
    </row>
    <row r="304" spans="40:40" x14ac:dyDescent="0.2">
      <c r="AN304" s="238"/>
    </row>
    <row r="305" spans="40:40" x14ac:dyDescent="0.2">
      <c r="AN305" s="238"/>
    </row>
    <row r="306" spans="40:40" x14ac:dyDescent="0.2">
      <c r="AN306" s="238"/>
    </row>
    <row r="307" spans="40:40" x14ac:dyDescent="0.2">
      <c r="AN307" s="238"/>
    </row>
    <row r="308" spans="40:40" x14ac:dyDescent="0.2">
      <c r="AN308" s="238"/>
    </row>
    <row r="309" spans="40:40" x14ac:dyDescent="0.2">
      <c r="AN309" s="238"/>
    </row>
    <row r="310" spans="40:40" x14ac:dyDescent="0.2">
      <c r="AN310" s="238"/>
    </row>
    <row r="311" spans="40:40" x14ac:dyDescent="0.2">
      <c r="AN311" s="238"/>
    </row>
    <row r="312" spans="40:40" x14ac:dyDescent="0.2">
      <c r="AN312" s="238"/>
    </row>
    <row r="313" spans="40:40" x14ac:dyDescent="0.2">
      <c r="AN313" s="238"/>
    </row>
    <row r="314" spans="40:40" x14ac:dyDescent="0.2">
      <c r="AN314" s="238"/>
    </row>
    <row r="315" spans="40:40" x14ac:dyDescent="0.2">
      <c r="AN315" s="238"/>
    </row>
    <row r="316" spans="40:40" x14ac:dyDescent="0.2">
      <c r="AN316" s="238"/>
    </row>
    <row r="317" spans="40:40" x14ac:dyDescent="0.2">
      <c r="AN317" s="238"/>
    </row>
    <row r="318" spans="40:40" x14ac:dyDescent="0.2">
      <c r="AN318" s="238"/>
    </row>
    <row r="319" spans="40:40" x14ac:dyDescent="0.2">
      <c r="AN319" s="238"/>
    </row>
    <row r="320" spans="40:40" x14ac:dyDescent="0.2">
      <c r="AN320" s="238"/>
    </row>
    <row r="321" spans="40:40" x14ac:dyDescent="0.2">
      <c r="AN321" s="238"/>
    </row>
    <row r="322" spans="40:40" x14ac:dyDescent="0.2">
      <c r="AN322" s="238"/>
    </row>
    <row r="323" spans="40:40" x14ac:dyDescent="0.2">
      <c r="AN323" s="238"/>
    </row>
    <row r="324" spans="40:40" x14ac:dyDescent="0.2">
      <c r="AN324" s="238"/>
    </row>
    <row r="325" spans="40:40" x14ac:dyDescent="0.2">
      <c r="AN325" s="238"/>
    </row>
    <row r="326" spans="40:40" x14ac:dyDescent="0.2">
      <c r="AN326" s="238"/>
    </row>
    <row r="327" spans="40:40" x14ac:dyDescent="0.2">
      <c r="AN327" s="238"/>
    </row>
    <row r="328" spans="40:40" x14ac:dyDescent="0.2">
      <c r="AN328" s="238"/>
    </row>
    <row r="329" spans="40:40" x14ac:dyDescent="0.2">
      <c r="AN329" s="238"/>
    </row>
    <row r="330" spans="40:40" x14ac:dyDescent="0.2">
      <c r="AN330" s="238"/>
    </row>
    <row r="331" spans="40:40" x14ac:dyDescent="0.2">
      <c r="AN331" s="238"/>
    </row>
    <row r="332" spans="40:40" x14ac:dyDescent="0.2">
      <c r="AN332" s="238"/>
    </row>
    <row r="333" spans="40:40" x14ac:dyDescent="0.2">
      <c r="AN333" s="238"/>
    </row>
    <row r="334" spans="40:40" x14ac:dyDescent="0.2">
      <c r="AN334" s="238"/>
    </row>
    <row r="335" spans="40:40" x14ac:dyDescent="0.2">
      <c r="AN335" s="238"/>
    </row>
    <row r="336" spans="40:40" x14ac:dyDescent="0.2">
      <c r="AN336" s="238"/>
    </row>
    <row r="337" spans="40:40" x14ac:dyDescent="0.2">
      <c r="AN337" s="238"/>
    </row>
    <row r="338" spans="40:40" x14ac:dyDescent="0.2">
      <c r="AN338" s="238"/>
    </row>
    <row r="339" spans="40:40" x14ac:dyDescent="0.2">
      <c r="AN339" s="238"/>
    </row>
    <row r="340" spans="40:40" x14ac:dyDescent="0.2">
      <c r="AN340" s="238"/>
    </row>
    <row r="341" spans="40:40" x14ac:dyDescent="0.2">
      <c r="AN341" s="238"/>
    </row>
    <row r="342" spans="40:40" x14ac:dyDescent="0.2">
      <c r="AN342" s="238"/>
    </row>
    <row r="343" spans="40:40" x14ac:dyDescent="0.2">
      <c r="AN343" s="238"/>
    </row>
    <row r="344" spans="40:40" x14ac:dyDescent="0.2">
      <c r="AN344" s="238"/>
    </row>
    <row r="345" spans="40:40" x14ac:dyDescent="0.2">
      <c r="AN345" s="238"/>
    </row>
    <row r="346" spans="40:40" x14ac:dyDescent="0.2">
      <c r="AN346" s="238"/>
    </row>
    <row r="347" spans="40:40" x14ac:dyDescent="0.2">
      <c r="AN347" s="238"/>
    </row>
    <row r="348" spans="40:40" x14ac:dyDescent="0.2">
      <c r="AN348" s="238"/>
    </row>
    <row r="349" spans="40:40" x14ac:dyDescent="0.2">
      <c r="AN349" s="238"/>
    </row>
    <row r="350" spans="40:40" x14ac:dyDescent="0.2">
      <c r="AN350" s="238"/>
    </row>
    <row r="351" spans="40:40" x14ac:dyDescent="0.2">
      <c r="AN351" s="238"/>
    </row>
    <row r="352" spans="40:40" x14ac:dyDescent="0.2">
      <c r="AN352" s="238"/>
    </row>
    <row r="353" spans="40:40" x14ac:dyDescent="0.2">
      <c r="AN353" s="238"/>
    </row>
    <row r="354" spans="40:40" x14ac:dyDescent="0.2">
      <c r="AN354" s="238"/>
    </row>
    <row r="355" spans="40:40" x14ac:dyDescent="0.2">
      <c r="AN355" s="238"/>
    </row>
    <row r="356" spans="40:40" x14ac:dyDescent="0.2">
      <c r="AN356" s="238"/>
    </row>
    <row r="357" spans="40:40" x14ac:dyDescent="0.2">
      <c r="AN357" s="238"/>
    </row>
    <row r="358" spans="40:40" x14ac:dyDescent="0.2">
      <c r="AN358" s="238"/>
    </row>
    <row r="359" spans="40:40" x14ac:dyDescent="0.2">
      <c r="AN359" s="238"/>
    </row>
    <row r="360" spans="40:40" x14ac:dyDescent="0.2">
      <c r="AN360" s="238"/>
    </row>
    <row r="361" spans="40:40" x14ac:dyDescent="0.2">
      <c r="AN361" s="238"/>
    </row>
    <row r="362" spans="40:40" x14ac:dyDescent="0.2">
      <c r="AN362" s="238"/>
    </row>
    <row r="363" spans="40:40" x14ac:dyDescent="0.2">
      <c r="AN363" s="238"/>
    </row>
    <row r="364" spans="40:40" x14ac:dyDescent="0.2">
      <c r="AN364" s="238"/>
    </row>
    <row r="365" spans="40:40" x14ac:dyDescent="0.2">
      <c r="AN365" s="238"/>
    </row>
    <row r="366" spans="40:40" x14ac:dyDescent="0.2">
      <c r="AN366" s="238"/>
    </row>
    <row r="367" spans="40:40" x14ac:dyDescent="0.2">
      <c r="AN367" s="238"/>
    </row>
    <row r="368" spans="40:40" x14ac:dyDescent="0.2">
      <c r="AN368" s="238"/>
    </row>
    <row r="369" spans="40:40" x14ac:dyDescent="0.2">
      <c r="AN369" s="238"/>
    </row>
    <row r="370" spans="40:40" x14ac:dyDescent="0.2">
      <c r="AN370" s="238"/>
    </row>
    <row r="371" spans="40:40" x14ac:dyDescent="0.2">
      <c r="AN371" s="238"/>
    </row>
    <row r="372" spans="40:40" x14ac:dyDescent="0.2">
      <c r="AN372" s="238"/>
    </row>
    <row r="373" spans="40:40" x14ac:dyDescent="0.2">
      <c r="AN373" s="238"/>
    </row>
    <row r="374" spans="40:40" x14ac:dyDescent="0.2">
      <c r="AN374" s="238"/>
    </row>
    <row r="375" spans="40:40" x14ac:dyDescent="0.2">
      <c r="AN375" s="238"/>
    </row>
    <row r="376" spans="40:40" x14ac:dyDescent="0.2">
      <c r="AN376" s="238"/>
    </row>
    <row r="377" spans="40:40" x14ac:dyDescent="0.2">
      <c r="AN377" s="238"/>
    </row>
    <row r="378" spans="40:40" x14ac:dyDescent="0.2">
      <c r="AN378" s="238"/>
    </row>
    <row r="379" spans="40:40" x14ac:dyDescent="0.2">
      <c r="AN379" s="238"/>
    </row>
    <row r="380" spans="40:40" x14ac:dyDescent="0.2">
      <c r="AN380" s="238"/>
    </row>
    <row r="381" spans="40:40" x14ac:dyDescent="0.2">
      <c r="AN381" s="238"/>
    </row>
    <row r="382" spans="40:40" x14ac:dyDescent="0.2">
      <c r="AN382" s="238"/>
    </row>
    <row r="383" spans="40:40" x14ac:dyDescent="0.2">
      <c r="AN383" s="238"/>
    </row>
    <row r="384" spans="40:40" x14ac:dyDescent="0.2">
      <c r="AN384" s="238"/>
    </row>
    <row r="385" spans="40:40" x14ac:dyDescent="0.2">
      <c r="AN385" s="238"/>
    </row>
    <row r="386" spans="40:40" x14ac:dyDescent="0.2">
      <c r="AN386" s="238"/>
    </row>
    <row r="387" spans="40:40" x14ac:dyDescent="0.2">
      <c r="AN387" s="238"/>
    </row>
    <row r="388" spans="40:40" x14ac:dyDescent="0.2">
      <c r="AN388" s="238"/>
    </row>
    <row r="389" spans="40:40" x14ac:dyDescent="0.2">
      <c r="AN389" s="238"/>
    </row>
    <row r="390" spans="40:40" x14ac:dyDescent="0.2">
      <c r="AN390" s="238"/>
    </row>
    <row r="391" spans="40:40" x14ac:dyDescent="0.2">
      <c r="AN391" s="238"/>
    </row>
    <row r="392" spans="40:40" x14ac:dyDescent="0.2">
      <c r="AN392" s="238"/>
    </row>
    <row r="393" spans="40:40" x14ac:dyDescent="0.2">
      <c r="AN393" s="238"/>
    </row>
    <row r="394" spans="40:40" x14ac:dyDescent="0.2">
      <c r="AN394" s="238"/>
    </row>
    <row r="395" spans="40:40" x14ac:dyDescent="0.2">
      <c r="AN395" s="238"/>
    </row>
    <row r="396" spans="40:40" x14ac:dyDescent="0.2">
      <c r="AN396" s="238"/>
    </row>
    <row r="397" spans="40:40" x14ac:dyDescent="0.2">
      <c r="AN397" s="238"/>
    </row>
    <row r="398" spans="40:40" x14ac:dyDescent="0.2">
      <c r="AN398" s="238"/>
    </row>
    <row r="399" spans="40:40" x14ac:dyDescent="0.2">
      <c r="AN399" s="238"/>
    </row>
    <row r="400" spans="40:40" x14ac:dyDescent="0.2">
      <c r="AN400" s="238"/>
    </row>
    <row r="401" spans="40:40" x14ac:dyDescent="0.2">
      <c r="AN401" s="238"/>
    </row>
    <row r="402" spans="40:40" x14ac:dyDescent="0.2">
      <c r="AN402" s="238"/>
    </row>
    <row r="403" spans="40:40" x14ac:dyDescent="0.2">
      <c r="AN403" s="238"/>
    </row>
    <row r="404" spans="40:40" x14ac:dyDescent="0.2">
      <c r="AN404" s="238"/>
    </row>
    <row r="405" spans="40:40" x14ac:dyDescent="0.2">
      <c r="AN405" s="238"/>
    </row>
    <row r="406" spans="40:40" x14ac:dyDescent="0.2">
      <c r="AN406" s="238"/>
    </row>
    <row r="407" spans="40:40" x14ac:dyDescent="0.2">
      <c r="AN407" s="238"/>
    </row>
    <row r="408" spans="40:40" x14ac:dyDescent="0.2">
      <c r="AN408" s="238"/>
    </row>
    <row r="409" spans="40:40" x14ac:dyDescent="0.2">
      <c r="AN409" s="238"/>
    </row>
    <row r="410" spans="40:40" x14ac:dyDescent="0.2">
      <c r="AN410" s="238"/>
    </row>
    <row r="411" spans="40:40" x14ac:dyDescent="0.2">
      <c r="AN411" s="238"/>
    </row>
    <row r="412" spans="40:40" x14ac:dyDescent="0.2">
      <c r="AN412" s="238"/>
    </row>
    <row r="413" spans="40:40" x14ac:dyDescent="0.2">
      <c r="AN413" s="238"/>
    </row>
    <row r="414" spans="40:40" x14ac:dyDescent="0.2">
      <c r="AN414" s="238"/>
    </row>
    <row r="415" spans="40:40" x14ac:dyDescent="0.2">
      <c r="AN415" s="238"/>
    </row>
    <row r="416" spans="40:40" x14ac:dyDescent="0.2">
      <c r="AN416" s="238"/>
    </row>
    <row r="417" spans="40:40" x14ac:dyDescent="0.2">
      <c r="AN417" s="238"/>
    </row>
    <row r="418" spans="40:40" x14ac:dyDescent="0.2">
      <c r="AN418" s="238"/>
    </row>
    <row r="419" spans="40:40" x14ac:dyDescent="0.2">
      <c r="AN419" s="238"/>
    </row>
    <row r="420" spans="40:40" x14ac:dyDescent="0.2">
      <c r="AN420" s="238"/>
    </row>
    <row r="421" spans="40:40" x14ac:dyDescent="0.2">
      <c r="AN421" s="238"/>
    </row>
    <row r="422" spans="40:40" x14ac:dyDescent="0.2">
      <c r="AN422" s="238"/>
    </row>
    <row r="423" spans="40:40" x14ac:dyDescent="0.2">
      <c r="AN423" s="238"/>
    </row>
    <row r="424" spans="40:40" x14ac:dyDescent="0.2">
      <c r="AN424" s="238"/>
    </row>
    <row r="425" spans="40:40" x14ac:dyDescent="0.2">
      <c r="AN425" s="238"/>
    </row>
    <row r="426" spans="40:40" x14ac:dyDescent="0.2">
      <c r="AN426" s="238"/>
    </row>
    <row r="427" spans="40:40" x14ac:dyDescent="0.2">
      <c r="AN427" s="238"/>
    </row>
    <row r="428" spans="40:40" x14ac:dyDescent="0.2">
      <c r="AN428" s="238"/>
    </row>
    <row r="429" spans="40:40" x14ac:dyDescent="0.2">
      <c r="AN429" s="238"/>
    </row>
    <row r="430" spans="40:40" x14ac:dyDescent="0.2">
      <c r="AN430" s="238"/>
    </row>
    <row r="431" spans="40:40" x14ac:dyDescent="0.2">
      <c r="AN431" s="238"/>
    </row>
    <row r="432" spans="40:40" x14ac:dyDescent="0.2">
      <c r="AN432" s="238"/>
    </row>
    <row r="433" spans="40:40" x14ac:dyDescent="0.2">
      <c r="AN433" s="238"/>
    </row>
    <row r="434" spans="40:40" x14ac:dyDescent="0.2">
      <c r="AN434" s="238"/>
    </row>
    <row r="435" spans="40:40" x14ac:dyDescent="0.2">
      <c r="AN435" s="238"/>
    </row>
    <row r="436" spans="40:40" x14ac:dyDescent="0.2">
      <c r="AN436" s="238"/>
    </row>
    <row r="437" spans="40:40" x14ac:dyDescent="0.2">
      <c r="AN437" s="238"/>
    </row>
    <row r="438" spans="40:40" x14ac:dyDescent="0.2">
      <c r="AN438" s="238"/>
    </row>
    <row r="439" spans="40:40" x14ac:dyDescent="0.2">
      <c r="AN439" s="238"/>
    </row>
    <row r="440" spans="40:40" x14ac:dyDescent="0.2">
      <c r="AN440" s="238"/>
    </row>
    <row r="441" spans="40:40" x14ac:dyDescent="0.2">
      <c r="AN441" s="238"/>
    </row>
    <row r="442" spans="40:40" x14ac:dyDescent="0.2">
      <c r="AN442" s="238"/>
    </row>
    <row r="443" spans="40:40" x14ac:dyDescent="0.2">
      <c r="AN443" s="238"/>
    </row>
    <row r="444" spans="40:40" x14ac:dyDescent="0.2">
      <c r="AN444" s="238"/>
    </row>
    <row r="445" spans="40:40" x14ac:dyDescent="0.2">
      <c r="AN445" s="238"/>
    </row>
    <row r="446" spans="40:40" x14ac:dyDescent="0.2">
      <c r="AN446" s="238"/>
    </row>
    <row r="447" spans="40:40" x14ac:dyDescent="0.2">
      <c r="AN447" s="238"/>
    </row>
    <row r="448" spans="40:40" x14ac:dyDescent="0.2">
      <c r="AN448" s="238"/>
    </row>
    <row r="449" spans="40:40" x14ac:dyDescent="0.2">
      <c r="AN449" s="238"/>
    </row>
    <row r="450" spans="40:40" x14ac:dyDescent="0.2">
      <c r="AN450" s="238"/>
    </row>
    <row r="451" spans="40:40" x14ac:dyDescent="0.2">
      <c r="AN451" s="238"/>
    </row>
    <row r="452" spans="40:40" x14ac:dyDescent="0.2">
      <c r="AN452" s="238"/>
    </row>
    <row r="453" spans="40:40" x14ac:dyDescent="0.2">
      <c r="AN453" s="238"/>
    </row>
    <row r="454" spans="40:40" x14ac:dyDescent="0.2">
      <c r="AN454" s="238"/>
    </row>
    <row r="455" spans="40:40" x14ac:dyDescent="0.2">
      <c r="AN455" s="238"/>
    </row>
    <row r="456" spans="40:40" x14ac:dyDescent="0.2">
      <c r="AN456" s="238"/>
    </row>
    <row r="457" spans="40:40" x14ac:dyDescent="0.2">
      <c r="AN457" s="238"/>
    </row>
    <row r="458" spans="40:40" x14ac:dyDescent="0.2">
      <c r="AN458" s="238"/>
    </row>
    <row r="459" spans="40:40" x14ac:dyDescent="0.2">
      <c r="AN459" s="238"/>
    </row>
    <row r="460" spans="40:40" x14ac:dyDescent="0.2">
      <c r="AN460" s="238"/>
    </row>
    <row r="461" spans="40:40" x14ac:dyDescent="0.2">
      <c r="AN461" s="238"/>
    </row>
    <row r="462" spans="40:40" x14ac:dyDescent="0.2">
      <c r="AN462" s="238"/>
    </row>
    <row r="463" spans="40:40" x14ac:dyDescent="0.2">
      <c r="AN463" s="238"/>
    </row>
    <row r="464" spans="40:40" x14ac:dyDescent="0.2">
      <c r="AN464" s="238"/>
    </row>
    <row r="465" spans="40:40" x14ac:dyDescent="0.2">
      <c r="AN465" s="238"/>
    </row>
    <row r="466" spans="40:40" x14ac:dyDescent="0.2">
      <c r="AN466" s="238"/>
    </row>
    <row r="467" spans="40:40" x14ac:dyDescent="0.2">
      <c r="AN467" s="238"/>
    </row>
    <row r="468" spans="40:40" x14ac:dyDescent="0.2">
      <c r="AN468" s="238"/>
    </row>
    <row r="469" spans="40:40" x14ac:dyDescent="0.2">
      <c r="AN469" s="238"/>
    </row>
    <row r="470" spans="40:40" x14ac:dyDescent="0.2">
      <c r="AN470" s="238"/>
    </row>
    <row r="471" spans="40:40" x14ac:dyDescent="0.2">
      <c r="AN471" s="238"/>
    </row>
    <row r="472" spans="40:40" x14ac:dyDescent="0.2">
      <c r="AN472" s="238"/>
    </row>
    <row r="473" spans="40:40" x14ac:dyDescent="0.2">
      <c r="AN473" s="238"/>
    </row>
    <row r="474" spans="40:40" x14ac:dyDescent="0.2">
      <c r="AN474" s="238"/>
    </row>
    <row r="475" spans="40:40" x14ac:dyDescent="0.2">
      <c r="AN475" s="238"/>
    </row>
    <row r="476" spans="40:40" x14ac:dyDescent="0.2">
      <c r="AN476" s="238"/>
    </row>
    <row r="477" spans="40:40" x14ac:dyDescent="0.2">
      <c r="AN477" s="238"/>
    </row>
    <row r="478" spans="40:40" x14ac:dyDescent="0.2">
      <c r="AN478" s="238"/>
    </row>
    <row r="479" spans="40:40" x14ac:dyDescent="0.2">
      <c r="AN479" s="238"/>
    </row>
    <row r="480" spans="40:40" x14ac:dyDescent="0.2">
      <c r="AN480" s="238"/>
    </row>
    <row r="481" spans="40:40" x14ac:dyDescent="0.2">
      <c r="AN481" s="238"/>
    </row>
    <row r="482" spans="40:40" x14ac:dyDescent="0.2">
      <c r="AN482" s="238"/>
    </row>
    <row r="483" spans="40:40" x14ac:dyDescent="0.2">
      <c r="AN483" s="238"/>
    </row>
    <row r="484" spans="40:40" x14ac:dyDescent="0.2">
      <c r="AN484" s="238"/>
    </row>
    <row r="485" spans="40:40" x14ac:dyDescent="0.2">
      <c r="AN485" s="238"/>
    </row>
    <row r="486" spans="40:40" x14ac:dyDescent="0.2">
      <c r="AN486" s="238"/>
    </row>
    <row r="487" spans="40:40" x14ac:dyDescent="0.2">
      <c r="AN487" s="238"/>
    </row>
    <row r="488" spans="40:40" x14ac:dyDescent="0.2">
      <c r="AN488" s="238"/>
    </row>
    <row r="489" spans="40:40" x14ac:dyDescent="0.2">
      <c r="AN489" s="238"/>
    </row>
    <row r="490" spans="40:40" x14ac:dyDescent="0.2">
      <c r="AN490" s="238"/>
    </row>
    <row r="491" spans="40:40" x14ac:dyDescent="0.2">
      <c r="AN491" s="238"/>
    </row>
    <row r="492" spans="40:40" x14ac:dyDescent="0.2">
      <c r="AN492" s="238"/>
    </row>
    <row r="493" spans="40:40" x14ac:dyDescent="0.2">
      <c r="AN493" s="238"/>
    </row>
    <row r="494" spans="40:40" x14ac:dyDescent="0.2">
      <c r="AN494" s="238"/>
    </row>
    <row r="495" spans="40:40" x14ac:dyDescent="0.2">
      <c r="AN495" s="238"/>
    </row>
    <row r="496" spans="40:40" x14ac:dyDescent="0.2">
      <c r="AN496" s="238"/>
    </row>
    <row r="497" spans="40:40" x14ac:dyDescent="0.2">
      <c r="AN497" s="238"/>
    </row>
    <row r="498" spans="40:40" x14ac:dyDescent="0.2">
      <c r="AN498" s="238"/>
    </row>
    <row r="499" spans="40:40" x14ac:dyDescent="0.2">
      <c r="AN499" s="238"/>
    </row>
    <row r="500" spans="40:40" x14ac:dyDescent="0.2">
      <c r="AN500" s="238"/>
    </row>
    <row r="501" spans="40:40" x14ac:dyDescent="0.2">
      <c r="AN501" s="238"/>
    </row>
    <row r="502" spans="40:40" x14ac:dyDescent="0.2">
      <c r="AN502" s="238"/>
    </row>
    <row r="503" spans="40:40" x14ac:dyDescent="0.2">
      <c r="AN503" s="238"/>
    </row>
    <row r="504" spans="40:40" x14ac:dyDescent="0.2">
      <c r="AN504" s="238"/>
    </row>
    <row r="505" spans="40:40" x14ac:dyDescent="0.2">
      <c r="AN505" s="238"/>
    </row>
    <row r="506" spans="40:40" x14ac:dyDescent="0.2">
      <c r="AN506" s="238"/>
    </row>
    <row r="507" spans="40:40" x14ac:dyDescent="0.2">
      <c r="AN507" s="238"/>
    </row>
    <row r="508" spans="40:40" x14ac:dyDescent="0.2">
      <c r="AN508" s="238"/>
    </row>
    <row r="509" spans="40:40" x14ac:dyDescent="0.2">
      <c r="AN509" s="238"/>
    </row>
    <row r="510" spans="40:40" x14ac:dyDescent="0.2">
      <c r="AN510" s="238"/>
    </row>
    <row r="511" spans="40:40" x14ac:dyDescent="0.2">
      <c r="AN511" s="238"/>
    </row>
    <row r="512" spans="40:40" x14ac:dyDescent="0.2">
      <c r="AN512" s="238"/>
    </row>
    <row r="513" spans="40:40" x14ac:dyDescent="0.2">
      <c r="AN513" s="238"/>
    </row>
    <row r="514" spans="40:40" x14ac:dyDescent="0.2">
      <c r="AN514" s="238"/>
    </row>
    <row r="515" spans="40:40" x14ac:dyDescent="0.2">
      <c r="AN515" s="238"/>
    </row>
    <row r="516" spans="40:40" x14ac:dyDescent="0.2">
      <c r="AN516" s="238"/>
    </row>
    <row r="517" spans="40:40" x14ac:dyDescent="0.2">
      <c r="AN517" s="238"/>
    </row>
    <row r="518" spans="40:40" x14ac:dyDescent="0.2">
      <c r="AN518" s="238"/>
    </row>
    <row r="519" spans="40:40" x14ac:dyDescent="0.2">
      <c r="AN519" s="238"/>
    </row>
    <row r="520" spans="40:40" x14ac:dyDescent="0.2">
      <c r="AN520" s="238"/>
    </row>
    <row r="521" spans="40:40" x14ac:dyDescent="0.2">
      <c r="AN521" s="238"/>
    </row>
    <row r="522" spans="40:40" x14ac:dyDescent="0.2">
      <c r="AN522" s="238"/>
    </row>
    <row r="523" spans="40:40" x14ac:dyDescent="0.2">
      <c r="AN523" s="238"/>
    </row>
    <row r="524" spans="40:40" x14ac:dyDescent="0.2">
      <c r="AN524" s="238"/>
    </row>
    <row r="525" spans="40:40" x14ac:dyDescent="0.2">
      <c r="AN525" s="238"/>
    </row>
    <row r="526" spans="40:40" x14ac:dyDescent="0.2">
      <c r="AN526" s="238"/>
    </row>
    <row r="527" spans="40:40" x14ac:dyDescent="0.2">
      <c r="AN527" s="238"/>
    </row>
    <row r="528" spans="40:40" x14ac:dyDescent="0.2">
      <c r="AN528" s="238"/>
    </row>
    <row r="529" spans="40:40" x14ac:dyDescent="0.2">
      <c r="AN529" s="238"/>
    </row>
    <row r="530" spans="40:40" x14ac:dyDescent="0.2">
      <c r="AN530" s="238"/>
    </row>
    <row r="531" spans="40:40" x14ac:dyDescent="0.2">
      <c r="AN531" s="238"/>
    </row>
    <row r="532" spans="40:40" x14ac:dyDescent="0.2">
      <c r="AN532" s="238"/>
    </row>
    <row r="533" spans="40:40" x14ac:dyDescent="0.2">
      <c r="AN533" s="238"/>
    </row>
    <row r="534" spans="40:40" x14ac:dyDescent="0.2">
      <c r="AN534" s="238"/>
    </row>
    <row r="535" spans="40:40" x14ac:dyDescent="0.2">
      <c r="AN535" s="238"/>
    </row>
    <row r="536" spans="40:40" x14ac:dyDescent="0.2">
      <c r="AN536" s="238"/>
    </row>
    <row r="537" spans="40:40" x14ac:dyDescent="0.2">
      <c r="AN537" s="238"/>
    </row>
    <row r="538" spans="40:40" x14ac:dyDescent="0.2">
      <c r="AN538" s="238"/>
    </row>
    <row r="539" spans="40:40" x14ac:dyDescent="0.2">
      <c r="AN539" s="238"/>
    </row>
    <row r="540" spans="40:40" x14ac:dyDescent="0.2">
      <c r="AN540" s="238"/>
    </row>
    <row r="541" spans="40:40" x14ac:dyDescent="0.2">
      <c r="AN541" s="238"/>
    </row>
    <row r="542" spans="40:40" x14ac:dyDescent="0.2">
      <c r="AN542" s="238"/>
    </row>
    <row r="543" spans="40:40" x14ac:dyDescent="0.2">
      <c r="AN543" s="238"/>
    </row>
    <row r="544" spans="40:40" x14ac:dyDescent="0.2">
      <c r="AN544" s="238"/>
    </row>
    <row r="545" spans="40:40" x14ac:dyDescent="0.2">
      <c r="AN545" s="238"/>
    </row>
    <row r="546" spans="40:40" x14ac:dyDescent="0.2">
      <c r="AN546" s="238"/>
    </row>
    <row r="547" spans="40:40" x14ac:dyDescent="0.2">
      <c r="AN547" s="238"/>
    </row>
    <row r="548" spans="40:40" x14ac:dyDescent="0.2">
      <c r="AN548" s="238"/>
    </row>
    <row r="549" spans="40:40" x14ac:dyDescent="0.2">
      <c r="AN549" s="238"/>
    </row>
    <row r="550" spans="40:40" x14ac:dyDescent="0.2">
      <c r="AN550" s="238"/>
    </row>
    <row r="551" spans="40:40" x14ac:dyDescent="0.2">
      <c r="AN551" s="238"/>
    </row>
    <row r="552" spans="40:40" x14ac:dyDescent="0.2">
      <c r="AN552" s="238"/>
    </row>
    <row r="553" spans="40:40" x14ac:dyDescent="0.2">
      <c r="AN553" s="238"/>
    </row>
    <row r="554" spans="40:40" x14ac:dyDescent="0.2">
      <c r="AN554" s="238"/>
    </row>
    <row r="555" spans="40:40" x14ac:dyDescent="0.2">
      <c r="AN555" s="238"/>
    </row>
    <row r="556" spans="40:40" x14ac:dyDescent="0.2">
      <c r="AN556" s="238"/>
    </row>
    <row r="557" spans="40:40" x14ac:dyDescent="0.2">
      <c r="AN557" s="238"/>
    </row>
    <row r="558" spans="40:40" x14ac:dyDescent="0.2">
      <c r="AN558" s="238"/>
    </row>
    <row r="559" spans="40:40" x14ac:dyDescent="0.2">
      <c r="AN559" s="238"/>
    </row>
    <row r="560" spans="40:40" x14ac:dyDescent="0.2">
      <c r="AN560" s="238"/>
    </row>
    <row r="561" spans="40:40" x14ac:dyDescent="0.2">
      <c r="AN561" s="238"/>
    </row>
    <row r="562" spans="40:40" x14ac:dyDescent="0.2">
      <c r="AN562" s="238"/>
    </row>
    <row r="563" spans="40:40" x14ac:dyDescent="0.2">
      <c r="AN563" s="238"/>
    </row>
    <row r="564" spans="40:40" x14ac:dyDescent="0.2">
      <c r="AN564" s="238"/>
    </row>
    <row r="565" spans="40:40" x14ac:dyDescent="0.2">
      <c r="AN565" s="238"/>
    </row>
    <row r="566" spans="40:40" x14ac:dyDescent="0.2">
      <c r="AN566" s="238"/>
    </row>
    <row r="567" spans="40:40" x14ac:dyDescent="0.2">
      <c r="AN567" s="238"/>
    </row>
    <row r="568" spans="40:40" x14ac:dyDescent="0.2">
      <c r="AN568" s="238"/>
    </row>
    <row r="569" spans="40:40" x14ac:dyDescent="0.2">
      <c r="AN569" s="238"/>
    </row>
    <row r="570" spans="40:40" x14ac:dyDescent="0.2">
      <c r="AN570" s="238"/>
    </row>
    <row r="571" spans="40:40" x14ac:dyDescent="0.2">
      <c r="AN571" s="238"/>
    </row>
    <row r="572" spans="40:40" x14ac:dyDescent="0.2">
      <c r="AN572" s="238"/>
    </row>
    <row r="573" spans="40:40" x14ac:dyDescent="0.2">
      <c r="AN573" s="238"/>
    </row>
    <row r="574" spans="40:40" x14ac:dyDescent="0.2">
      <c r="AN574" s="238"/>
    </row>
    <row r="575" spans="40:40" x14ac:dyDescent="0.2">
      <c r="AN575" s="238"/>
    </row>
    <row r="576" spans="40:40" x14ac:dyDescent="0.2">
      <c r="AN576" s="238"/>
    </row>
    <row r="577" spans="40:40" x14ac:dyDescent="0.2">
      <c r="AN577" s="238"/>
    </row>
    <row r="578" spans="40:40" x14ac:dyDescent="0.2">
      <c r="AN578" s="238"/>
    </row>
    <row r="579" spans="40:40" x14ac:dyDescent="0.2">
      <c r="AN579" s="238"/>
    </row>
    <row r="580" spans="40:40" x14ac:dyDescent="0.2">
      <c r="AN580" s="238"/>
    </row>
    <row r="581" spans="40:40" x14ac:dyDescent="0.2">
      <c r="AN581" s="238"/>
    </row>
    <row r="582" spans="40:40" x14ac:dyDescent="0.2">
      <c r="AN582" s="238"/>
    </row>
    <row r="583" spans="40:40" x14ac:dyDescent="0.2">
      <c r="AN583" s="238"/>
    </row>
    <row r="584" spans="40:40" x14ac:dyDescent="0.2">
      <c r="AN584" s="238"/>
    </row>
    <row r="585" spans="40:40" x14ac:dyDescent="0.2">
      <c r="AN585" s="238"/>
    </row>
    <row r="586" spans="40:40" x14ac:dyDescent="0.2">
      <c r="AN586" s="238"/>
    </row>
    <row r="587" spans="40:40" x14ac:dyDescent="0.2">
      <c r="AN587" s="238"/>
    </row>
    <row r="588" spans="40:40" x14ac:dyDescent="0.2">
      <c r="AN588" s="238"/>
    </row>
    <row r="589" spans="40:40" x14ac:dyDescent="0.2">
      <c r="AN589" s="238"/>
    </row>
    <row r="590" spans="40:40" x14ac:dyDescent="0.2">
      <c r="AN590" s="238"/>
    </row>
    <row r="591" spans="40:40" x14ac:dyDescent="0.2">
      <c r="AN591" s="238"/>
    </row>
    <row r="592" spans="40:40" x14ac:dyDescent="0.2">
      <c r="AN592" s="238"/>
    </row>
    <row r="593" spans="40:40" x14ac:dyDescent="0.2">
      <c r="AN593" s="238"/>
    </row>
    <row r="594" spans="40:40" x14ac:dyDescent="0.2">
      <c r="AN594" s="238"/>
    </row>
    <row r="595" spans="40:40" x14ac:dyDescent="0.2">
      <c r="AN595" s="238"/>
    </row>
    <row r="596" spans="40:40" x14ac:dyDescent="0.2">
      <c r="AN596" s="238"/>
    </row>
    <row r="597" spans="40:40" x14ac:dyDescent="0.2">
      <c r="AN597" s="238"/>
    </row>
    <row r="598" spans="40:40" x14ac:dyDescent="0.2">
      <c r="AN598" s="238"/>
    </row>
    <row r="599" spans="40:40" x14ac:dyDescent="0.2">
      <c r="AN599" s="238"/>
    </row>
    <row r="600" spans="40:40" x14ac:dyDescent="0.2">
      <c r="AN600" s="238"/>
    </row>
    <row r="601" spans="40:40" x14ac:dyDescent="0.2">
      <c r="AN601" s="238"/>
    </row>
    <row r="602" spans="40:40" x14ac:dyDescent="0.2">
      <c r="AN602" s="238"/>
    </row>
    <row r="603" spans="40:40" x14ac:dyDescent="0.2">
      <c r="AN603" s="238"/>
    </row>
    <row r="604" spans="40:40" x14ac:dyDescent="0.2">
      <c r="AN604" s="238"/>
    </row>
    <row r="605" spans="40:40" x14ac:dyDescent="0.2">
      <c r="AN605" s="238"/>
    </row>
    <row r="606" spans="40:40" x14ac:dyDescent="0.2">
      <c r="AN606" s="238"/>
    </row>
    <row r="607" spans="40:40" x14ac:dyDescent="0.2">
      <c r="AN607" s="238"/>
    </row>
  </sheetData>
  <mergeCells count="279">
    <mergeCell ref="K37:K38"/>
    <mergeCell ref="M37:M38"/>
    <mergeCell ref="N37:N38"/>
    <mergeCell ref="O37:O38"/>
    <mergeCell ref="P37:P38"/>
    <mergeCell ref="Q37:Q38"/>
    <mergeCell ref="R37:R38"/>
    <mergeCell ref="B147:AD147"/>
    <mergeCell ref="B148:AD148"/>
    <mergeCell ref="B141:AD141"/>
    <mergeCell ref="B142:AD142"/>
    <mergeCell ref="B143:AD143"/>
    <mergeCell ref="B144:AD144"/>
    <mergeCell ref="B145:AD145"/>
    <mergeCell ref="B146:AD146"/>
    <mergeCell ref="B135:AD135"/>
    <mergeCell ref="B136:AD136"/>
    <mergeCell ref="B137:AD137"/>
    <mergeCell ref="B138:AD138"/>
    <mergeCell ref="B139:AD139"/>
    <mergeCell ref="B140:AD140"/>
    <mergeCell ref="B129:AD129"/>
    <mergeCell ref="B130:AD130"/>
    <mergeCell ref="B131:AD131"/>
    <mergeCell ref="B132:AD132"/>
    <mergeCell ref="B133:AD133"/>
    <mergeCell ref="B134:AD134"/>
    <mergeCell ref="B123:AD123"/>
    <mergeCell ref="B124:AD124"/>
    <mergeCell ref="B125:AD125"/>
    <mergeCell ref="B126:AD126"/>
    <mergeCell ref="B127:AD127"/>
    <mergeCell ref="B128:AD128"/>
    <mergeCell ref="B117:AD117"/>
    <mergeCell ref="B118:AD118"/>
    <mergeCell ref="B119:AD119"/>
    <mergeCell ref="B120:AD120"/>
    <mergeCell ref="B121:AD121"/>
    <mergeCell ref="B122:AD122"/>
    <mergeCell ref="V107:AC107"/>
    <mergeCell ref="V108:AC108"/>
    <mergeCell ref="V109:AC109"/>
    <mergeCell ref="A113:AD113"/>
    <mergeCell ref="B115:AD115"/>
    <mergeCell ref="B116:AD116"/>
    <mergeCell ref="V101:AC101"/>
    <mergeCell ref="V102:AC102"/>
    <mergeCell ref="V103:AC103"/>
    <mergeCell ref="V104:AC104"/>
    <mergeCell ref="V105:AB105"/>
    <mergeCell ref="V106:AC106"/>
    <mergeCell ref="B98:J98"/>
    <mergeCell ref="A99:J99"/>
    <mergeCell ref="K99:R99"/>
    <mergeCell ref="A101:P109"/>
    <mergeCell ref="S101:T109"/>
    <mergeCell ref="U101:U106"/>
    <mergeCell ref="U107:U109"/>
    <mergeCell ref="B93:J93"/>
    <mergeCell ref="BR93:BS93"/>
    <mergeCell ref="B94:J94"/>
    <mergeCell ref="B95:J95"/>
    <mergeCell ref="B96:J96"/>
    <mergeCell ref="B97:J97"/>
    <mergeCell ref="B88:J88"/>
    <mergeCell ref="B89:J89"/>
    <mergeCell ref="B90:J90"/>
    <mergeCell ref="B91:J91"/>
    <mergeCell ref="K91:R91"/>
    <mergeCell ref="B92:J92"/>
    <mergeCell ref="B84:J84"/>
    <mergeCell ref="BR84:BT84"/>
    <mergeCell ref="B85:J85"/>
    <mergeCell ref="K85:R85"/>
    <mergeCell ref="B86:J86"/>
    <mergeCell ref="B87:J87"/>
    <mergeCell ref="BR87:BS87"/>
    <mergeCell ref="B79:J79"/>
    <mergeCell ref="B80:J80"/>
    <mergeCell ref="R80:R81"/>
    <mergeCell ref="B81:J81"/>
    <mergeCell ref="B82:J82"/>
    <mergeCell ref="B83:J83"/>
    <mergeCell ref="B74:J74"/>
    <mergeCell ref="B75:J75"/>
    <mergeCell ref="B76:J76"/>
    <mergeCell ref="B77:J77"/>
    <mergeCell ref="B78:J78"/>
    <mergeCell ref="K78:R78"/>
    <mergeCell ref="B69:J69"/>
    <mergeCell ref="K69:R69"/>
    <mergeCell ref="B70:J70"/>
    <mergeCell ref="K70:R70"/>
    <mergeCell ref="B71:J71"/>
    <mergeCell ref="B72:J72"/>
    <mergeCell ref="Q72:Q73"/>
    <mergeCell ref="B73:J73"/>
    <mergeCell ref="B63:J63"/>
    <mergeCell ref="B64:J64"/>
    <mergeCell ref="B65:J65"/>
    <mergeCell ref="B67:J67"/>
    <mergeCell ref="K67:R67"/>
    <mergeCell ref="B68:J68"/>
    <mergeCell ref="B57:J57"/>
    <mergeCell ref="B58:J58"/>
    <mergeCell ref="B59:J59"/>
    <mergeCell ref="B60:J60"/>
    <mergeCell ref="B61:J61"/>
    <mergeCell ref="B62:J62"/>
    <mergeCell ref="B66:J66"/>
    <mergeCell ref="B52:J52"/>
    <mergeCell ref="K52:R52"/>
    <mergeCell ref="B53:J53"/>
    <mergeCell ref="B54:J54"/>
    <mergeCell ref="B55:J55"/>
    <mergeCell ref="B56:J56"/>
    <mergeCell ref="B47:J47"/>
    <mergeCell ref="K47:R47"/>
    <mergeCell ref="B48:J48"/>
    <mergeCell ref="B49:J49"/>
    <mergeCell ref="B50:J50"/>
    <mergeCell ref="B51:J51"/>
    <mergeCell ref="B41:J41"/>
    <mergeCell ref="B42:J42"/>
    <mergeCell ref="B43:J43"/>
    <mergeCell ref="B44:J44"/>
    <mergeCell ref="B45:J45"/>
    <mergeCell ref="B46:J46"/>
    <mergeCell ref="B39:J39"/>
    <mergeCell ref="K39:R39"/>
    <mergeCell ref="B40:J40"/>
    <mergeCell ref="K40:R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1:J21"/>
    <mergeCell ref="K21:R21"/>
    <mergeCell ref="B22:J22"/>
    <mergeCell ref="K22:R22"/>
    <mergeCell ref="B23:J23"/>
    <mergeCell ref="B24:J24"/>
    <mergeCell ref="B25:J25"/>
    <mergeCell ref="B26:J26"/>
    <mergeCell ref="AO16:AR16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AI7:AR7"/>
    <mergeCell ref="AS7:AX7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AS6:AX6"/>
    <mergeCell ref="B5:F5"/>
    <mergeCell ref="G5:I5"/>
    <mergeCell ref="J5:N5"/>
    <mergeCell ref="O5:S5"/>
    <mergeCell ref="T5:W5"/>
    <mergeCell ref="X5:AH5"/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</mergeCells>
  <phoneticPr fontId="35" type="noConversion"/>
  <printOptions horizontalCentered="1"/>
  <pageMargins left="0.25" right="0.25" top="0.75" bottom="0.75" header="0.3" footer="0.3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opLeftCell="A7" workbookViewId="0">
      <selection activeCell="A28" sqref="A28:L28"/>
    </sheetView>
  </sheetViews>
  <sheetFormatPr defaultRowHeight="15" x14ac:dyDescent="0.25"/>
  <cols>
    <col min="1" max="1" width="27.375" style="251" customWidth="1"/>
    <col min="2" max="2" width="6.75" style="240" customWidth="1"/>
    <col min="3" max="3" width="9.25" style="240" customWidth="1"/>
    <col min="4" max="5" width="6.75" style="240" customWidth="1"/>
    <col min="6" max="6" width="10.25" style="240" customWidth="1"/>
    <col min="7" max="7" width="13.875" style="240" customWidth="1"/>
    <col min="8" max="8" width="8.875" style="240" customWidth="1"/>
    <col min="9" max="9" width="12.75" style="240" customWidth="1"/>
    <col min="10" max="11" width="6.5" style="240" customWidth="1"/>
    <col min="12" max="12" width="8.125" style="240" customWidth="1"/>
    <col min="13" max="13" width="8.5" style="240" customWidth="1"/>
    <col min="14" max="1024" width="8.125" style="241" customWidth="1"/>
  </cols>
  <sheetData>
    <row r="1" spans="1:12" ht="16.5" customHeight="1" x14ac:dyDescent="0.25">
      <c r="A1" s="374" t="s">
        <v>213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4.5" customHeight="1" x14ac:dyDescent="0.25">
      <c r="A2" s="242" t="s">
        <v>214</v>
      </c>
      <c r="B2" s="243" t="s">
        <v>215</v>
      </c>
      <c r="C2" s="243" t="s">
        <v>216</v>
      </c>
      <c r="D2" s="243" t="s">
        <v>217</v>
      </c>
      <c r="E2" s="243" t="s">
        <v>218</v>
      </c>
      <c r="F2" s="243" t="s">
        <v>219</v>
      </c>
      <c r="G2" s="243" t="s">
        <v>325</v>
      </c>
      <c r="H2" s="243" t="s">
        <v>220</v>
      </c>
      <c r="I2" s="243" t="s">
        <v>221</v>
      </c>
      <c r="J2" s="243" t="s">
        <v>222</v>
      </c>
      <c r="K2" s="243" t="s">
        <v>326</v>
      </c>
      <c r="L2" s="243" t="s">
        <v>327</v>
      </c>
    </row>
    <row r="3" spans="1:12" ht="15" customHeight="1" x14ac:dyDescent="0.25">
      <c r="A3" s="373" t="s">
        <v>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15" customHeight="1" x14ac:dyDescent="0.25">
      <c r="A4" s="373" t="s">
        <v>223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x14ac:dyDescent="0.25">
      <c r="A5" s="244" t="s">
        <v>224</v>
      </c>
      <c r="B5" s="245" t="s">
        <v>225</v>
      </c>
      <c r="C5" s="246" t="s">
        <v>225</v>
      </c>
      <c r="D5" s="246" t="s">
        <v>225</v>
      </c>
      <c r="E5" s="246" t="s">
        <v>225</v>
      </c>
      <c r="F5" s="245"/>
      <c r="G5" s="246" t="s">
        <v>225</v>
      </c>
      <c r="H5" s="245"/>
      <c r="I5" s="245"/>
      <c r="J5" s="245"/>
      <c r="K5" s="245"/>
      <c r="L5" s="245"/>
    </row>
    <row r="6" spans="1:12" x14ac:dyDescent="0.25">
      <c r="A6" s="244" t="s">
        <v>226</v>
      </c>
      <c r="B6" s="246" t="s">
        <v>225</v>
      </c>
      <c r="C6" s="246" t="s">
        <v>225</v>
      </c>
      <c r="D6" s="246" t="s">
        <v>225</v>
      </c>
      <c r="E6" s="246" t="s">
        <v>225</v>
      </c>
      <c r="F6" s="246" t="s">
        <v>225</v>
      </c>
      <c r="G6" s="246" t="s">
        <v>225</v>
      </c>
      <c r="H6" s="246" t="s">
        <v>225</v>
      </c>
      <c r="I6" s="245" t="s">
        <v>225</v>
      </c>
      <c r="J6" s="246" t="s">
        <v>225</v>
      </c>
      <c r="K6" s="246"/>
      <c r="L6" s="245"/>
    </row>
    <row r="7" spans="1:12" x14ac:dyDescent="0.25">
      <c r="A7" s="244" t="s">
        <v>227</v>
      </c>
      <c r="B7" s="246" t="s">
        <v>225</v>
      </c>
      <c r="C7" s="246" t="s">
        <v>225</v>
      </c>
      <c r="D7" s="246" t="s">
        <v>225</v>
      </c>
      <c r="E7" s="246" t="s">
        <v>225</v>
      </c>
      <c r="F7" s="246"/>
      <c r="G7" s="246" t="s">
        <v>225</v>
      </c>
      <c r="H7" s="246"/>
      <c r="I7" s="246"/>
      <c r="J7" s="246"/>
      <c r="K7" s="246"/>
      <c r="L7" s="246"/>
    </row>
    <row r="8" spans="1:12" ht="22.5" x14ac:dyDescent="0.25">
      <c r="A8" s="244" t="s">
        <v>228</v>
      </c>
      <c r="B8" s="247" t="s">
        <v>225</v>
      </c>
      <c r="C8" s="246"/>
      <c r="D8" s="246"/>
      <c r="E8" s="246" t="s">
        <v>225</v>
      </c>
      <c r="F8" s="245"/>
      <c r="G8" s="246" t="s">
        <v>225</v>
      </c>
      <c r="H8" s="245"/>
      <c r="I8" s="246"/>
      <c r="J8" s="245"/>
      <c r="K8" s="247" t="s">
        <v>225</v>
      </c>
      <c r="L8" s="245"/>
    </row>
    <row r="9" spans="1:12" x14ac:dyDescent="0.25">
      <c r="A9" s="244" t="s">
        <v>229</v>
      </c>
      <c r="B9" s="246" t="s">
        <v>225</v>
      </c>
      <c r="C9" s="246"/>
      <c r="D9" s="246"/>
      <c r="E9" s="246" t="s">
        <v>225</v>
      </c>
      <c r="F9" s="246"/>
      <c r="G9" s="246" t="s">
        <v>225</v>
      </c>
      <c r="H9" s="246" t="s">
        <v>225</v>
      </c>
      <c r="I9" s="246" t="s">
        <v>225</v>
      </c>
      <c r="J9" s="246"/>
      <c r="K9" s="246"/>
      <c r="L9" s="246"/>
    </row>
    <row r="10" spans="1:12" ht="13.5" customHeight="1" x14ac:dyDescent="0.25">
      <c r="A10" s="373" t="s">
        <v>89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x14ac:dyDescent="0.25">
      <c r="A11" s="248" t="s">
        <v>230</v>
      </c>
      <c r="B11" s="246" t="s">
        <v>225</v>
      </c>
      <c r="C11" s="246"/>
      <c r="D11" s="246"/>
      <c r="E11" s="246"/>
      <c r="F11" s="246" t="s">
        <v>225</v>
      </c>
      <c r="G11" s="246"/>
      <c r="H11" s="246"/>
      <c r="I11" s="246"/>
      <c r="J11" s="246"/>
      <c r="K11" s="246"/>
      <c r="L11" s="246"/>
    </row>
    <row r="12" spans="1:12" ht="22.5" x14ac:dyDescent="0.25">
      <c r="A12" s="248" t="s">
        <v>231</v>
      </c>
      <c r="B12" s="246" t="s">
        <v>225</v>
      </c>
      <c r="C12" s="246" t="s">
        <v>225</v>
      </c>
      <c r="D12" s="246"/>
      <c r="E12" s="246" t="s">
        <v>225</v>
      </c>
      <c r="F12" s="246" t="s">
        <v>225</v>
      </c>
      <c r="G12" s="246"/>
      <c r="H12" s="246"/>
      <c r="I12" s="246"/>
      <c r="J12" s="246" t="s">
        <v>225</v>
      </c>
      <c r="K12" s="246" t="s">
        <v>225</v>
      </c>
      <c r="L12" s="246"/>
    </row>
    <row r="13" spans="1:12" ht="22.5" x14ac:dyDescent="0.25">
      <c r="A13" s="244" t="s">
        <v>232</v>
      </c>
      <c r="B13" s="246" t="s">
        <v>225</v>
      </c>
      <c r="C13" s="246" t="s">
        <v>225</v>
      </c>
      <c r="D13" s="247"/>
      <c r="E13" s="247" t="s">
        <v>225</v>
      </c>
      <c r="F13" s="247" t="s">
        <v>225</v>
      </c>
      <c r="G13" s="246"/>
      <c r="H13" s="246"/>
      <c r="I13" s="247"/>
      <c r="J13" s="246" t="s">
        <v>225</v>
      </c>
      <c r="K13" s="247" t="s">
        <v>225</v>
      </c>
      <c r="L13" s="246"/>
    </row>
    <row r="14" spans="1:12" ht="15" customHeight="1" x14ac:dyDescent="0.25">
      <c r="A14" s="369" t="s">
        <v>233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</row>
    <row r="15" spans="1:12" x14ac:dyDescent="0.25">
      <c r="A15" s="244" t="s">
        <v>234</v>
      </c>
      <c r="B15" s="246" t="s">
        <v>225</v>
      </c>
      <c r="C15" s="246" t="s">
        <v>225</v>
      </c>
      <c r="D15" s="245"/>
      <c r="E15" s="246"/>
      <c r="F15" s="246" t="s">
        <v>225</v>
      </c>
      <c r="G15" s="245"/>
      <c r="H15" s="246"/>
      <c r="I15" s="245"/>
      <c r="J15" s="246" t="s">
        <v>225</v>
      </c>
      <c r="K15" s="245" t="s">
        <v>225</v>
      </c>
      <c r="L15" s="245"/>
    </row>
    <row r="16" spans="1:12" ht="12.75" customHeight="1" x14ac:dyDescent="0.25">
      <c r="A16" s="244" t="s">
        <v>235</v>
      </c>
      <c r="B16" s="246" t="s">
        <v>225</v>
      </c>
      <c r="C16" s="245" t="s">
        <v>225</v>
      </c>
      <c r="D16" s="245"/>
      <c r="E16" s="245" t="s">
        <v>225</v>
      </c>
      <c r="F16" s="246" t="s">
        <v>225</v>
      </c>
      <c r="G16" s="245"/>
      <c r="H16" s="245"/>
      <c r="I16" s="245"/>
      <c r="J16" s="246" t="s">
        <v>225</v>
      </c>
      <c r="K16" s="246" t="s">
        <v>225</v>
      </c>
      <c r="L16" s="245"/>
    </row>
    <row r="17" spans="1:12" x14ac:dyDescent="0.25">
      <c r="A17" s="244" t="s">
        <v>236</v>
      </c>
      <c r="B17" s="246" t="s">
        <v>225</v>
      </c>
      <c r="C17" s="246" t="s">
        <v>225</v>
      </c>
      <c r="D17" s="246"/>
      <c r="E17" s="246" t="s">
        <v>225</v>
      </c>
      <c r="F17" s="246" t="s">
        <v>225</v>
      </c>
      <c r="G17" s="246"/>
      <c r="H17" s="246"/>
      <c r="I17" s="246"/>
      <c r="J17" s="246" t="s">
        <v>225</v>
      </c>
      <c r="K17" s="246" t="s">
        <v>225</v>
      </c>
      <c r="L17" s="246"/>
    </row>
    <row r="18" spans="1:12" ht="22.5" x14ac:dyDescent="0.25">
      <c r="A18" s="244" t="s">
        <v>237</v>
      </c>
      <c r="B18" s="246" t="s">
        <v>225</v>
      </c>
      <c r="C18" s="246" t="s">
        <v>225</v>
      </c>
      <c r="D18" s="245"/>
      <c r="E18" s="246" t="s">
        <v>225</v>
      </c>
      <c r="F18" s="246" t="s">
        <v>225</v>
      </c>
      <c r="G18" s="245"/>
      <c r="H18" s="246"/>
      <c r="I18" s="245"/>
      <c r="J18" s="246" t="s">
        <v>225</v>
      </c>
      <c r="K18" s="247" t="s">
        <v>225</v>
      </c>
      <c r="L18" s="245"/>
    </row>
    <row r="19" spans="1:12" ht="22.5" x14ac:dyDescent="0.25">
      <c r="A19" s="244" t="s">
        <v>238</v>
      </c>
      <c r="B19" s="246" t="s">
        <v>225</v>
      </c>
      <c r="C19" s="246" t="s">
        <v>225</v>
      </c>
      <c r="D19" s="246" t="s">
        <v>225</v>
      </c>
      <c r="E19" s="246" t="s">
        <v>225</v>
      </c>
      <c r="F19" s="246" t="s">
        <v>225</v>
      </c>
      <c r="G19" s="246"/>
      <c r="H19" s="246"/>
      <c r="I19" s="246"/>
      <c r="J19" s="246" t="s">
        <v>225</v>
      </c>
      <c r="K19" s="246" t="s">
        <v>225</v>
      </c>
      <c r="L19" s="246"/>
    </row>
    <row r="20" spans="1:12" x14ac:dyDescent="0.25">
      <c r="A20" s="244" t="s">
        <v>239</v>
      </c>
      <c r="B20" s="246" t="s">
        <v>225</v>
      </c>
      <c r="C20" s="246" t="s">
        <v>225</v>
      </c>
      <c r="D20" s="246" t="s">
        <v>225</v>
      </c>
      <c r="E20" s="246" t="s">
        <v>225</v>
      </c>
      <c r="F20" s="246" t="s">
        <v>225</v>
      </c>
      <c r="G20" s="246" t="s">
        <v>225</v>
      </c>
      <c r="H20" s="246" t="s">
        <v>225</v>
      </c>
      <c r="I20" s="246" t="s">
        <v>225</v>
      </c>
      <c r="J20" s="246" t="s">
        <v>225</v>
      </c>
      <c r="K20" s="246" t="s">
        <v>225</v>
      </c>
      <c r="L20" s="246"/>
    </row>
    <row r="21" spans="1:12" x14ac:dyDescent="0.25">
      <c r="A21" s="249" t="s">
        <v>240</v>
      </c>
      <c r="B21" s="246" t="s">
        <v>225</v>
      </c>
      <c r="C21" s="246" t="s">
        <v>225</v>
      </c>
      <c r="D21" s="246"/>
      <c r="E21" s="246" t="s">
        <v>225</v>
      </c>
      <c r="F21" s="246" t="s">
        <v>225</v>
      </c>
      <c r="G21" s="245"/>
      <c r="H21" s="246"/>
      <c r="I21" s="246"/>
      <c r="J21" s="246" t="s">
        <v>225</v>
      </c>
      <c r="K21" s="247" t="s">
        <v>225</v>
      </c>
      <c r="L21" s="247" t="s">
        <v>225</v>
      </c>
    </row>
    <row r="22" spans="1:12" x14ac:dyDescent="0.25">
      <c r="A22" s="244" t="s">
        <v>241</v>
      </c>
      <c r="B22" s="246" t="s">
        <v>225</v>
      </c>
      <c r="C22" s="246" t="s">
        <v>225</v>
      </c>
      <c r="D22" s="245"/>
      <c r="E22" s="246" t="s">
        <v>225</v>
      </c>
      <c r="F22" s="246" t="s">
        <v>225</v>
      </c>
      <c r="G22" s="245"/>
      <c r="H22" s="246"/>
      <c r="I22" s="245"/>
      <c r="J22" s="246" t="s">
        <v>225</v>
      </c>
      <c r="K22" s="247" t="s">
        <v>225</v>
      </c>
      <c r="L22" s="245"/>
    </row>
    <row r="23" spans="1:12" ht="22.5" x14ac:dyDescent="0.25">
      <c r="A23" s="244" t="s">
        <v>242</v>
      </c>
      <c r="B23" s="246" t="s">
        <v>225</v>
      </c>
      <c r="C23" s="246" t="s">
        <v>225</v>
      </c>
      <c r="D23" s="246"/>
      <c r="E23" s="246" t="s">
        <v>225</v>
      </c>
      <c r="F23" s="246" t="s">
        <v>225</v>
      </c>
      <c r="G23" s="245"/>
      <c r="H23" s="245"/>
      <c r="I23" s="245"/>
      <c r="J23" s="246" t="s">
        <v>225</v>
      </c>
      <c r="K23" s="246" t="s">
        <v>225</v>
      </c>
      <c r="L23" s="245"/>
    </row>
    <row r="24" spans="1:12" x14ac:dyDescent="0.25">
      <c r="A24" s="244" t="s">
        <v>243</v>
      </c>
      <c r="B24" s="246" t="s">
        <v>225</v>
      </c>
      <c r="C24" s="246" t="s">
        <v>225</v>
      </c>
      <c r="D24" s="246"/>
      <c r="E24" s="246" t="s">
        <v>225</v>
      </c>
      <c r="F24" s="246" t="s">
        <v>225</v>
      </c>
      <c r="G24" s="246"/>
      <c r="H24" s="246"/>
      <c r="I24" s="246"/>
      <c r="J24" s="246" t="s">
        <v>225</v>
      </c>
      <c r="K24" s="245" t="s">
        <v>225</v>
      </c>
      <c r="L24" s="245"/>
    </row>
    <row r="25" spans="1:12" x14ac:dyDescent="0.25">
      <c r="A25" s="244" t="s">
        <v>244</v>
      </c>
      <c r="B25" s="246" t="s">
        <v>225</v>
      </c>
      <c r="C25" s="246" t="s">
        <v>225</v>
      </c>
      <c r="D25" s="246"/>
      <c r="E25" s="246" t="s">
        <v>225</v>
      </c>
      <c r="F25" s="246" t="s">
        <v>225</v>
      </c>
      <c r="G25" s="246"/>
      <c r="H25" s="246"/>
      <c r="I25" s="246"/>
      <c r="J25" s="246" t="s">
        <v>225</v>
      </c>
      <c r="K25" s="246" t="s">
        <v>225</v>
      </c>
      <c r="L25" s="245"/>
    </row>
    <row r="26" spans="1:12" ht="22.5" x14ac:dyDescent="0.25">
      <c r="A26" s="244" t="s">
        <v>245</v>
      </c>
      <c r="B26" s="246" t="s">
        <v>225</v>
      </c>
      <c r="C26" s="246" t="s">
        <v>225</v>
      </c>
      <c r="D26" s="246"/>
      <c r="E26" s="246" t="s">
        <v>225</v>
      </c>
      <c r="F26" s="246" t="s">
        <v>225</v>
      </c>
      <c r="G26" s="245"/>
      <c r="H26" s="246"/>
      <c r="I26" s="246"/>
      <c r="J26" s="246" t="s">
        <v>225</v>
      </c>
      <c r="K26" s="247" t="s">
        <v>225</v>
      </c>
      <c r="L26" s="247" t="s">
        <v>225</v>
      </c>
    </row>
    <row r="27" spans="1:12" x14ac:dyDescent="0.25">
      <c r="A27" s="375" t="s">
        <v>331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</row>
    <row r="28" spans="1:12" x14ac:dyDescent="0.25">
      <c r="A28" s="244" t="s">
        <v>332</v>
      </c>
      <c r="B28" s="246" t="s">
        <v>225</v>
      </c>
      <c r="C28" s="246" t="s">
        <v>225</v>
      </c>
      <c r="D28" s="246" t="s">
        <v>225</v>
      </c>
      <c r="E28" s="246" t="s">
        <v>225</v>
      </c>
      <c r="F28" s="246" t="s">
        <v>225</v>
      </c>
      <c r="G28" s="246" t="s">
        <v>225</v>
      </c>
      <c r="H28" s="246" t="s">
        <v>225</v>
      </c>
      <c r="I28" s="246" t="s">
        <v>225</v>
      </c>
      <c r="J28" s="246" t="s">
        <v>225</v>
      </c>
      <c r="K28" s="245"/>
      <c r="L28" s="245"/>
    </row>
    <row r="29" spans="1:12" ht="14.25" customHeight="1" x14ac:dyDescent="0.25">
      <c r="A29" s="373" t="s">
        <v>246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</row>
    <row r="30" spans="1:12" ht="34.5" x14ac:dyDescent="0.25">
      <c r="A30" s="250" t="s">
        <v>247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22.5" x14ac:dyDescent="0.25">
      <c r="A31" s="244" t="s">
        <v>248</v>
      </c>
      <c r="B31" s="246" t="s">
        <v>225</v>
      </c>
      <c r="C31" s="246" t="s">
        <v>225</v>
      </c>
      <c r="D31" s="246" t="s">
        <v>225</v>
      </c>
      <c r="E31" s="246" t="s">
        <v>225</v>
      </c>
      <c r="F31" s="246" t="s">
        <v>225</v>
      </c>
      <c r="G31" s="246" t="s">
        <v>225</v>
      </c>
      <c r="H31" s="246" t="s">
        <v>225</v>
      </c>
      <c r="I31" s="246" t="s">
        <v>225</v>
      </c>
      <c r="J31" s="246" t="s">
        <v>225</v>
      </c>
      <c r="K31" s="246" t="s">
        <v>225</v>
      </c>
      <c r="L31" s="246"/>
    </row>
    <row r="32" spans="1:12" ht="22.5" x14ac:dyDescent="0.25">
      <c r="A32" s="244" t="s">
        <v>249</v>
      </c>
      <c r="B32" s="246" t="s">
        <v>225</v>
      </c>
      <c r="C32" s="246" t="s">
        <v>225</v>
      </c>
      <c r="D32" s="246" t="s">
        <v>225</v>
      </c>
      <c r="E32" s="246" t="s">
        <v>225</v>
      </c>
      <c r="F32" s="246" t="s">
        <v>225</v>
      </c>
      <c r="G32" s="246" t="s">
        <v>225</v>
      </c>
      <c r="H32" s="246" t="s">
        <v>225</v>
      </c>
      <c r="I32" s="246" t="s">
        <v>225</v>
      </c>
      <c r="J32" s="246" t="s">
        <v>225</v>
      </c>
      <c r="K32" s="246" t="s">
        <v>225</v>
      </c>
      <c r="L32" s="246"/>
    </row>
    <row r="33" spans="1:12" ht="22.5" x14ac:dyDescent="0.25">
      <c r="A33" s="244" t="s">
        <v>250</v>
      </c>
      <c r="B33" s="246" t="s">
        <v>225</v>
      </c>
      <c r="C33" s="246" t="s">
        <v>225</v>
      </c>
      <c r="D33" s="246" t="s">
        <v>225</v>
      </c>
      <c r="E33" s="246" t="s">
        <v>225</v>
      </c>
      <c r="F33" s="246" t="s">
        <v>225</v>
      </c>
      <c r="G33" s="246" t="s">
        <v>225</v>
      </c>
      <c r="H33" s="246" t="s">
        <v>225</v>
      </c>
      <c r="I33" s="246" t="s">
        <v>225</v>
      </c>
      <c r="J33" s="246" t="s">
        <v>225</v>
      </c>
      <c r="K33" s="246" t="s">
        <v>225</v>
      </c>
      <c r="L33" s="246"/>
    </row>
    <row r="34" spans="1:12" x14ac:dyDescent="0.25">
      <c r="A34" s="244" t="s">
        <v>251</v>
      </c>
      <c r="B34" s="246" t="s">
        <v>225</v>
      </c>
      <c r="C34" s="246" t="s">
        <v>225</v>
      </c>
      <c r="D34" s="246" t="s">
        <v>225</v>
      </c>
      <c r="E34" s="246" t="s">
        <v>225</v>
      </c>
      <c r="F34" s="246" t="s">
        <v>225</v>
      </c>
      <c r="G34" s="246" t="s">
        <v>225</v>
      </c>
      <c r="H34" s="246" t="s">
        <v>225</v>
      </c>
      <c r="I34" s="246" t="s">
        <v>225</v>
      </c>
      <c r="J34" s="246" t="s">
        <v>225</v>
      </c>
      <c r="K34" s="246" t="s">
        <v>225</v>
      </c>
      <c r="L34" s="246"/>
    </row>
    <row r="35" spans="1:12" ht="23.25" x14ac:dyDescent="0.25">
      <c r="A35" s="250" t="s">
        <v>252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2" ht="23.25" x14ac:dyDescent="0.25">
      <c r="A36" s="250" t="s">
        <v>253</v>
      </c>
      <c r="B36" s="246" t="s">
        <v>225</v>
      </c>
      <c r="C36" s="246" t="s">
        <v>225</v>
      </c>
      <c r="D36" s="246" t="s">
        <v>225</v>
      </c>
      <c r="E36" s="246" t="s">
        <v>225</v>
      </c>
      <c r="F36" s="246" t="s">
        <v>225</v>
      </c>
      <c r="G36" s="246" t="s">
        <v>225</v>
      </c>
      <c r="H36" s="246" t="s">
        <v>225</v>
      </c>
      <c r="I36" s="246" t="s">
        <v>225</v>
      </c>
      <c r="J36" s="246" t="s">
        <v>225</v>
      </c>
      <c r="K36" s="246" t="s">
        <v>225</v>
      </c>
      <c r="L36" s="246"/>
    </row>
    <row r="37" spans="1:12" ht="23.25" x14ac:dyDescent="0.25">
      <c r="A37" s="250" t="s">
        <v>254</v>
      </c>
      <c r="B37" s="246" t="s">
        <v>225</v>
      </c>
      <c r="C37" s="246" t="s">
        <v>225</v>
      </c>
      <c r="D37" s="246" t="s">
        <v>225</v>
      </c>
      <c r="E37" s="246" t="s">
        <v>225</v>
      </c>
      <c r="F37" s="246" t="s">
        <v>225</v>
      </c>
      <c r="G37" s="246" t="s">
        <v>225</v>
      </c>
      <c r="H37" s="246" t="s">
        <v>225</v>
      </c>
      <c r="I37" s="246" t="s">
        <v>225</v>
      </c>
      <c r="J37" s="246" t="s">
        <v>225</v>
      </c>
      <c r="K37" s="246" t="s">
        <v>225</v>
      </c>
      <c r="L37" s="246"/>
    </row>
    <row r="38" spans="1:12" ht="23.25" x14ac:dyDescent="0.25">
      <c r="A38" s="250" t="s">
        <v>255</v>
      </c>
      <c r="B38" s="246" t="s">
        <v>225</v>
      </c>
      <c r="C38" s="246" t="s">
        <v>225</v>
      </c>
      <c r="D38" s="246" t="s">
        <v>225</v>
      </c>
      <c r="E38" s="246" t="s">
        <v>225</v>
      </c>
      <c r="F38" s="246" t="s">
        <v>225</v>
      </c>
      <c r="G38" s="246" t="s">
        <v>225</v>
      </c>
      <c r="H38" s="246" t="s">
        <v>225</v>
      </c>
      <c r="I38" s="246" t="s">
        <v>225</v>
      </c>
      <c r="J38" s="246" t="s">
        <v>225</v>
      </c>
      <c r="K38" s="246" t="s">
        <v>225</v>
      </c>
      <c r="L38" s="246"/>
    </row>
    <row r="39" spans="1:12" ht="23.25" x14ac:dyDescent="0.25">
      <c r="A39" s="250" t="s">
        <v>256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1:12" ht="30" customHeight="1" x14ac:dyDescent="0.25">
      <c r="A40" s="250" t="s">
        <v>257</v>
      </c>
      <c r="B40" s="246" t="s">
        <v>225</v>
      </c>
      <c r="C40" s="246" t="s">
        <v>225</v>
      </c>
      <c r="D40" s="246" t="s">
        <v>225</v>
      </c>
      <c r="E40" s="246" t="s">
        <v>225</v>
      </c>
      <c r="F40" s="246" t="s">
        <v>225</v>
      </c>
      <c r="G40" s="246" t="s">
        <v>225</v>
      </c>
      <c r="H40" s="246" t="s">
        <v>225</v>
      </c>
      <c r="I40" s="246" t="s">
        <v>225</v>
      </c>
      <c r="J40" s="246" t="s">
        <v>225</v>
      </c>
      <c r="K40" s="246" t="s">
        <v>225</v>
      </c>
      <c r="L40" s="246"/>
    </row>
    <row r="41" spans="1:12" ht="36" customHeight="1" x14ac:dyDescent="0.25">
      <c r="A41" s="250" t="s">
        <v>258</v>
      </c>
      <c r="B41" s="246" t="s">
        <v>225</v>
      </c>
      <c r="C41" s="246" t="s">
        <v>225</v>
      </c>
      <c r="D41" s="246" t="s">
        <v>225</v>
      </c>
      <c r="E41" s="246" t="s">
        <v>225</v>
      </c>
      <c r="F41" s="246" t="s">
        <v>225</v>
      </c>
      <c r="G41" s="246" t="s">
        <v>225</v>
      </c>
      <c r="H41" s="246" t="s">
        <v>225</v>
      </c>
      <c r="I41" s="246" t="s">
        <v>225</v>
      </c>
      <c r="J41" s="246" t="s">
        <v>225</v>
      </c>
      <c r="K41" s="246" t="s">
        <v>225</v>
      </c>
      <c r="L41" s="246"/>
    </row>
    <row r="42" spans="1:12" ht="23.25" x14ac:dyDescent="0.25">
      <c r="A42" s="250" t="s">
        <v>259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</row>
    <row r="43" spans="1:12" ht="23.25" x14ac:dyDescent="0.25">
      <c r="A43" s="250" t="s">
        <v>260</v>
      </c>
      <c r="B43" s="246" t="s">
        <v>225</v>
      </c>
      <c r="C43" s="246" t="s">
        <v>225</v>
      </c>
      <c r="D43" s="246" t="s">
        <v>225</v>
      </c>
      <c r="E43" s="246" t="s">
        <v>225</v>
      </c>
      <c r="F43" s="246" t="s">
        <v>225</v>
      </c>
      <c r="G43" s="246" t="s">
        <v>225</v>
      </c>
      <c r="H43" s="246" t="s">
        <v>225</v>
      </c>
      <c r="I43" s="246" t="s">
        <v>225</v>
      </c>
      <c r="J43" s="246" t="s">
        <v>225</v>
      </c>
      <c r="K43" s="246" t="s">
        <v>225</v>
      </c>
      <c r="L43" s="246"/>
    </row>
    <row r="44" spans="1:12" x14ac:dyDescent="0.25">
      <c r="A44" s="250" t="s">
        <v>261</v>
      </c>
      <c r="B44" s="246" t="s">
        <v>225</v>
      </c>
      <c r="C44" s="246" t="s">
        <v>225</v>
      </c>
      <c r="D44" s="246" t="s">
        <v>225</v>
      </c>
      <c r="E44" s="246" t="s">
        <v>225</v>
      </c>
      <c r="F44" s="246" t="s">
        <v>225</v>
      </c>
      <c r="G44" s="246" t="s">
        <v>225</v>
      </c>
      <c r="H44" s="246" t="s">
        <v>225</v>
      </c>
      <c r="I44" s="246" t="s">
        <v>225</v>
      </c>
      <c r="J44" s="246" t="s">
        <v>225</v>
      </c>
      <c r="K44" s="246" t="s">
        <v>225</v>
      </c>
      <c r="L44" s="246"/>
    </row>
  </sheetData>
  <mergeCells count="7">
    <mergeCell ref="A29:L29"/>
    <mergeCell ref="A1:L1"/>
    <mergeCell ref="A3:L3"/>
    <mergeCell ref="A4:L4"/>
    <mergeCell ref="A10:L10"/>
    <mergeCell ref="A14:L14"/>
    <mergeCell ref="A27:L2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>
      <selection activeCell="O15" sqref="O15"/>
    </sheetView>
  </sheetViews>
  <sheetFormatPr defaultRowHeight="14.25" x14ac:dyDescent="0.2"/>
  <cols>
    <col min="1" max="1" width="27.375" style="257" customWidth="1"/>
    <col min="2" max="2" width="6" style="258" customWidth="1"/>
    <col min="3" max="3" width="6.375" style="258" customWidth="1"/>
    <col min="4" max="4" width="6.125" style="258" customWidth="1"/>
    <col min="5" max="5" width="5" style="258" customWidth="1"/>
    <col min="6" max="6" width="5.5" style="258" customWidth="1"/>
    <col min="7" max="7" width="6.25" style="258" customWidth="1"/>
    <col min="8" max="8" width="8.5" style="258" customWidth="1"/>
    <col min="9" max="9" width="5" style="258" customWidth="1"/>
    <col min="10" max="10" width="8.375" style="258" customWidth="1"/>
    <col min="11" max="11" width="6" style="258" customWidth="1"/>
    <col min="12" max="12" width="8" style="258" customWidth="1"/>
    <col min="13" max="13" width="7.875" style="258" customWidth="1"/>
    <col min="14" max="14" width="8.25" style="252" customWidth="1"/>
    <col min="15" max="15" width="9.125" style="252" customWidth="1"/>
    <col min="16" max="16" width="7.875" style="252" customWidth="1"/>
    <col min="17" max="17" width="6.375" style="252" customWidth="1"/>
    <col min="18" max="18" width="5" style="252" customWidth="1"/>
    <col min="19" max="19" width="6.375" style="252" customWidth="1"/>
    <col min="20" max="20" width="6.25" style="252" customWidth="1"/>
    <col min="21" max="21" width="4.25" style="252" customWidth="1"/>
    <col min="22" max="22" width="8" style="252" customWidth="1"/>
    <col min="23" max="1024" width="8.5" style="252" customWidth="1"/>
  </cols>
  <sheetData>
    <row r="1" spans="1:22" ht="16.5" customHeight="1" x14ac:dyDescent="0.2">
      <c r="A1" s="376" t="s">
        <v>262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ht="154.5" customHeight="1" x14ac:dyDescent="0.2">
      <c r="A2" s="253" t="s">
        <v>214</v>
      </c>
      <c r="B2" s="254" t="s">
        <v>263</v>
      </c>
      <c r="C2" s="254" t="s">
        <v>264</v>
      </c>
      <c r="D2" s="254" t="s">
        <v>265</v>
      </c>
      <c r="E2" s="254" t="s">
        <v>266</v>
      </c>
      <c r="F2" s="254" t="s">
        <v>267</v>
      </c>
      <c r="G2" s="254" t="s">
        <v>268</v>
      </c>
      <c r="H2" s="254" t="s">
        <v>269</v>
      </c>
      <c r="I2" s="254" t="s">
        <v>270</v>
      </c>
      <c r="J2" s="254" t="s">
        <v>271</v>
      </c>
      <c r="K2" s="254" t="s">
        <v>272</v>
      </c>
      <c r="L2" s="254" t="s">
        <v>273</v>
      </c>
      <c r="M2" s="254" t="s">
        <v>274</v>
      </c>
      <c r="N2" s="254" t="s">
        <v>275</v>
      </c>
      <c r="O2" s="254" t="s">
        <v>276</v>
      </c>
      <c r="P2" s="254" t="s">
        <v>277</v>
      </c>
      <c r="Q2" s="254" t="s">
        <v>278</v>
      </c>
      <c r="R2" s="254" t="s">
        <v>279</v>
      </c>
      <c r="S2" s="254" t="s">
        <v>280</v>
      </c>
      <c r="T2" s="254" t="s">
        <v>281</v>
      </c>
      <c r="U2" s="254" t="s">
        <v>282</v>
      </c>
      <c r="V2" s="254" t="s">
        <v>283</v>
      </c>
    </row>
    <row r="3" spans="1:22" ht="11.25" customHeight="1" x14ac:dyDescent="0.2">
      <c r="A3" s="373" t="s">
        <v>233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</row>
    <row r="4" spans="1:22" x14ac:dyDescent="0.2">
      <c r="A4" s="244" t="s">
        <v>234</v>
      </c>
      <c r="B4" s="246"/>
      <c r="C4" s="246"/>
      <c r="D4" s="246"/>
      <c r="E4" s="245"/>
      <c r="F4" s="245"/>
      <c r="G4" s="246"/>
      <c r="H4" s="245"/>
      <c r="I4" s="245"/>
      <c r="J4" s="245"/>
      <c r="K4" s="245"/>
      <c r="L4" s="245"/>
      <c r="M4" s="245" t="s">
        <v>225</v>
      </c>
      <c r="N4" s="255"/>
      <c r="O4" s="255"/>
      <c r="P4" s="247" t="s">
        <v>225</v>
      </c>
      <c r="Q4" s="255"/>
      <c r="R4" s="255"/>
      <c r="S4" s="255"/>
      <c r="T4" s="255"/>
      <c r="U4" s="255"/>
      <c r="V4" s="255"/>
    </row>
    <row r="5" spans="1:22" ht="13.5" customHeight="1" x14ac:dyDescent="0.2">
      <c r="A5" s="244" t="s">
        <v>235</v>
      </c>
      <c r="B5" s="246"/>
      <c r="C5" s="246"/>
      <c r="D5" s="246"/>
      <c r="E5" s="245"/>
      <c r="F5" s="245"/>
      <c r="G5" s="246"/>
      <c r="H5" s="246"/>
      <c r="I5" s="246"/>
      <c r="J5" s="245"/>
      <c r="K5" s="245"/>
      <c r="L5" s="245"/>
      <c r="M5" s="245" t="s">
        <v>225</v>
      </c>
      <c r="N5" s="245" t="s">
        <v>225</v>
      </c>
      <c r="O5" s="255"/>
      <c r="P5" s="255"/>
      <c r="Q5" s="255"/>
      <c r="R5" s="255"/>
      <c r="S5" s="255"/>
      <c r="T5" s="255"/>
      <c r="U5" s="255"/>
      <c r="V5" s="255"/>
    </row>
    <row r="6" spans="1:22" x14ac:dyDescent="0.2">
      <c r="A6" s="244" t="s">
        <v>236</v>
      </c>
      <c r="B6" s="246"/>
      <c r="C6" s="246"/>
      <c r="D6" s="246"/>
      <c r="E6" s="246"/>
      <c r="F6" s="245"/>
      <c r="G6" s="246" t="s">
        <v>225</v>
      </c>
      <c r="H6" s="246"/>
      <c r="I6" s="246"/>
      <c r="J6" s="245"/>
      <c r="K6" s="245"/>
      <c r="L6" s="245"/>
      <c r="M6" s="245" t="s">
        <v>225</v>
      </c>
      <c r="N6" s="255"/>
      <c r="O6" s="255"/>
      <c r="P6" s="255"/>
      <c r="Q6" s="255"/>
      <c r="R6" s="255"/>
      <c r="S6" s="255"/>
      <c r="T6" s="255"/>
      <c r="U6" s="255"/>
      <c r="V6" s="255"/>
    </row>
    <row r="7" spans="1:22" ht="22.5" x14ac:dyDescent="0.2">
      <c r="A7" s="244" t="s">
        <v>237</v>
      </c>
      <c r="B7" s="246" t="s">
        <v>225</v>
      </c>
      <c r="C7" s="246" t="s">
        <v>225</v>
      </c>
      <c r="D7" s="246" t="s">
        <v>225</v>
      </c>
      <c r="E7" s="247" t="s">
        <v>225</v>
      </c>
      <c r="F7" s="247" t="s">
        <v>225</v>
      </c>
      <c r="G7" s="246"/>
      <c r="H7" s="245"/>
      <c r="I7" s="245"/>
      <c r="J7" s="245"/>
      <c r="K7" s="247" t="s">
        <v>225</v>
      </c>
      <c r="L7" s="247" t="s">
        <v>225</v>
      </c>
      <c r="M7" s="247"/>
      <c r="N7" s="255"/>
      <c r="O7" s="255"/>
      <c r="P7" s="255"/>
      <c r="Q7" s="255"/>
      <c r="R7" s="255"/>
      <c r="S7" s="255"/>
      <c r="T7" s="255"/>
      <c r="U7" s="255"/>
      <c r="V7" s="255"/>
    </row>
    <row r="8" spans="1:22" x14ac:dyDescent="0.2">
      <c r="A8" s="244" t="s">
        <v>240</v>
      </c>
      <c r="B8" s="246"/>
      <c r="C8" s="246"/>
      <c r="D8" s="246"/>
      <c r="E8" s="245"/>
      <c r="F8" s="245"/>
      <c r="G8" s="246"/>
      <c r="H8" s="245"/>
      <c r="I8" s="245"/>
      <c r="J8" s="245"/>
      <c r="K8" s="245"/>
      <c r="L8" s="245"/>
      <c r="M8" s="245"/>
      <c r="N8" s="255"/>
      <c r="O8" s="255"/>
      <c r="P8" s="255"/>
      <c r="Q8" s="247" t="s">
        <v>225</v>
      </c>
      <c r="R8" s="255"/>
      <c r="S8" s="255"/>
      <c r="T8" s="255"/>
      <c r="U8" s="255"/>
      <c r="V8" s="255"/>
    </row>
    <row r="9" spans="1:22" x14ac:dyDescent="0.2">
      <c r="A9" s="244" t="s">
        <v>241</v>
      </c>
      <c r="B9" s="246"/>
      <c r="C9" s="246"/>
      <c r="D9" s="246"/>
      <c r="E9" s="245"/>
      <c r="F9" s="245"/>
      <c r="G9" s="246"/>
      <c r="H9" s="245"/>
      <c r="I9" s="245"/>
      <c r="J9" s="245"/>
      <c r="K9" s="245"/>
      <c r="L9" s="245"/>
      <c r="M9" s="245"/>
      <c r="N9" s="255"/>
      <c r="O9" s="255"/>
      <c r="P9" s="255"/>
      <c r="Q9" s="247" t="s">
        <v>225</v>
      </c>
      <c r="R9" s="247" t="s">
        <v>225</v>
      </c>
      <c r="S9" s="247" t="s">
        <v>225</v>
      </c>
      <c r="T9" s="247" t="s">
        <v>225</v>
      </c>
      <c r="U9" s="247" t="s">
        <v>225</v>
      </c>
      <c r="V9" s="247" t="s">
        <v>225</v>
      </c>
    </row>
    <row r="10" spans="1:22" ht="22.5" x14ac:dyDescent="0.2">
      <c r="A10" s="244" t="s">
        <v>242</v>
      </c>
      <c r="B10" s="246" t="s">
        <v>225</v>
      </c>
      <c r="C10" s="246" t="s">
        <v>225</v>
      </c>
      <c r="D10" s="246"/>
      <c r="E10" s="246"/>
      <c r="F10" s="246"/>
      <c r="G10" s="246"/>
      <c r="H10" s="246" t="s">
        <v>225</v>
      </c>
      <c r="I10" s="246"/>
      <c r="J10" s="245"/>
      <c r="K10" s="245"/>
      <c r="L10" s="245"/>
      <c r="M10" s="245"/>
      <c r="N10" s="247" t="s">
        <v>225</v>
      </c>
      <c r="O10" s="255"/>
      <c r="P10" s="255"/>
      <c r="Q10" s="255"/>
      <c r="R10" s="255"/>
      <c r="S10" s="255"/>
      <c r="T10" s="255"/>
      <c r="U10" s="255"/>
      <c r="V10" s="255"/>
    </row>
    <row r="11" spans="1:22" x14ac:dyDescent="0.2">
      <c r="A11" s="244" t="s">
        <v>243</v>
      </c>
      <c r="B11" s="246" t="s">
        <v>225</v>
      </c>
      <c r="C11" s="246" t="s">
        <v>225</v>
      </c>
      <c r="D11" s="246"/>
      <c r="E11" s="246"/>
      <c r="F11" s="246" t="s">
        <v>225</v>
      </c>
      <c r="G11" s="246"/>
      <c r="H11" s="246"/>
      <c r="I11" s="246"/>
      <c r="J11" s="246"/>
      <c r="K11" s="246"/>
      <c r="L11" s="246"/>
      <c r="M11" s="245"/>
      <c r="N11" s="255"/>
      <c r="O11" s="255"/>
      <c r="P11" s="255"/>
      <c r="Q11" s="255"/>
      <c r="R11" s="255"/>
      <c r="S11" s="255"/>
      <c r="T11" s="255"/>
      <c r="U11" s="255"/>
      <c r="V11" s="255"/>
    </row>
    <row r="12" spans="1:22" x14ac:dyDescent="0.2">
      <c r="A12" s="244" t="s">
        <v>244</v>
      </c>
      <c r="B12" s="246"/>
      <c r="C12" s="245"/>
      <c r="D12" s="245"/>
      <c r="E12" s="245"/>
      <c r="F12" s="245"/>
      <c r="G12" s="245"/>
      <c r="H12" s="245"/>
      <c r="I12" s="245"/>
      <c r="J12" s="245"/>
      <c r="K12" s="246"/>
      <c r="L12" s="245"/>
      <c r="M12" s="245" t="s">
        <v>225</v>
      </c>
      <c r="N12" s="255"/>
      <c r="O12" s="255"/>
      <c r="P12" s="247" t="s">
        <v>225</v>
      </c>
      <c r="Q12" s="247" t="s">
        <v>225</v>
      </c>
      <c r="R12" s="255"/>
      <c r="S12" s="255"/>
      <c r="T12" s="255"/>
      <c r="U12" s="255"/>
      <c r="V12" s="255"/>
    </row>
    <row r="13" spans="1:22" ht="22.5" x14ac:dyDescent="0.2">
      <c r="A13" s="244" t="s">
        <v>245</v>
      </c>
      <c r="B13" s="246"/>
      <c r="C13" s="246"/>
      <c r="D13" s="246"/>
      <c r="E13" s="245"/>
      <c r="F13" s="245"/>
      <c r="G13" s="245"/>
      <c r="H13" s="245"/>
      <c r="I13" s="245"/>
      <c r="J13" s="245"/>
      <c r="K13" s="245"/>
      <c r="L13" s="245"/>
      <c r="M13" s="245"/>
      <c r="N13" s="255"/>
      <c r="O13" s="255"/>
      <c r="P13" s="255"/>
      <c r="Q13" s="247" t="s">
        <v>225</v>
      </c>
      <c r="R13" s="255"/>
      <c r="S13" s="255"/>
      <c r="T13" s="255"/>
      <c r="U13" s="255"/>
      <c r="V13" s="255"/>
    </row>
    <row r="14" spans="1:22" x14ac:dyDescent="0.2">
      <c r="A14" s="377" t="s">
        <v>331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9"/>
    </row>
    <row r="15" spans="1:22" x14ac:dyDescent="0.2">
      <c r="A15" s="244" t="s">
        <v>332</v>
      </c>
      <c r="B15" s="246"/>
      <c r="C15" s="246"/>
      <c r="D15" s="246"/>
      <c r="E15" s="245"/>
      <c r="F15" s="245"/>
      <c r="G15" s="245"/>
      <c r="H15" s="245" t="s">
        <v>225</v>
      </c>
      <c r="I15" s="245"/>
      <c r="J15" s="245"/>
      <c r="K15" s="245" t="s">
        <v>225</v>
      </c>
      <c r="L15" s="245" t="s">
        <v>225</v>
      </c>
      <c r="M15" s="245" t="s">
        <v>225</v>
      </c>
      <c r="N15" s="255"/>
      <c r="O15" s="245" t="s">
        <v>225</v>
      </c>
      <c r="P15" s="255"/>
      <c r="Q15" s="247"/>
      <c r="R15" s="255"/>
      <c r="S15" s="245" t="s">
        <v>225</v>
      </c>
      <c r="T15" s="255"/>
      <c r="U15" s="255"/>
      <c r="V15" s="255"/>
    </row>
    <row r="16" spans="1:22" ht="14.25" customHeight="1" x14ac:dyDescent="0.2">
      <c r="A16" s="373" t="s">
        <v>246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</row>
    <row r="17" spans="1:22" ht="32.25" x14ac:dyDescent="0.2">
      <c r="A17" s="256" t="s">
        <v>247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1:22" ht="22.5" x14ac:dyDescent="0.2">
      <c r="A18" s="244" t="s">
        <v>248</v>
      </c>
      <c r="B18" s="246" t="s">
        <v>225</v>
      </c>
      <c r="C18" s="246" t="s">
        <v>225</v>
      </c>
      <c r="D18" s="246" t="s">
        <v>225</v>
      </c>
      <c r="E18" s="246" t="s">
        <v>225</v>
      </c>
      <c r="F18" s="246" t="s">
        <v>225</v>
      </c>
      <c r="G18" s="246" t="s">
        <v>225</v>
      </c>
      <c r="H18" s="245"/>
      <c r="I18" s="245"/>
      <c r="J18" s="245"/>
      <c r="K18" s="245"/>
      <c r="L18" s="245"/>
      <c r="M18" s="245"/>
      <c r="N18" s="255"/>
      <c r="O18" s="255"/>
      <c r="P18" s="255"/>
      <c r="Q18" s="255"/>
      <c r="R18" s="255"/>
      <c r="S18" s="255"/>
      <c r="T18" s="255"/>
      <c r="U18" s="255"/>
      <c r="V18" s="255"/>
    </row>
    <row r="19" spans="1:22" ht="22.5" x14ac:dyDescent="0.2">
      <c r="A19" s="244" t="s">
        <v>249</v>
      </c>
      <c r="B19" s="246" t="s">
        <v>225</v>
      </c>
      <c r="C19" s="246" t="s">
        <v>225</v>
      </c>
      <c r="D19" s="246" t="s">
        <v>225</v>
      </c>
      <c r="E19" s="246" t="s">
        <v>225</v>
      </c>
      <c r="F19" s="246" t="s">
        <v>225</v>
      </c>
      <c r="G19" s="246" t="s">
        <v>225</v>
      </c>
      <c r="H19" s="245"/>
      <c r="I19" s="245"/>
      <c r="J19" s="245"/>
      <c r="K19" s="245"/>
      <c r="L19" s="245"/>
      <c r="M19" s="245"/>
      <c r="N19" s="255"/>
      <c r="O19" s="255"/>
      <c r="P19" s="255"/>
      <c r="Q19" s="255"/>
      <c r="R19" s="255"/>
      <c r="S19" s="255"/>
      <c r="T19" s="255"/>
      <c r="U19" s="255"/>
      <c r="V19" s="255"/>
    </row>
    <row r="20" spans="1:22" ht="22.5" x14ac:dyDescent="0.2">
      <c r="A20" s="244" t="s">
        <v>250</v>
      </c>
      <c r="B20" s="246" t="s">
        <v>225</v>
      </c>
      <c r="C20" s="246" t="s">
        <v>225</v>
      </c>
      <c r="D20" s="246" t="s">
        <v>225</v>
      </c>
      <c r="E20" s="246" t="s">
        <v>225</v>
      </c>
      <c r="F20" s="246" t="s">
        <v>225</v>
      </c>
      <c r="G20" s="246" t="s">
        <v>225</v>
      </c>
      <c r="H20" s="245"/>
      <c r="I20" s="245"/>
      <c r="J20" s="245"/>
      <c r="K20" s="245"/>
      <c r="L20" s="245"/>
      <c r="M20" s="245"/>
      <c r="N20" s="255"/>
      <c r="O20" s="255"/>
      <c r="P20" s="255"/>
      <c r="Q20" s="255"/>
      <c r="R20" s="255"/>
      <c r="S20" s="255"/>
      <c r="T20" s="255"/>
      <c r="U20" s="255"/>
      <c r="V20" s="255"/>
    </row>
    <row r="21" spans="1:22" x14ac:dyDescent="0.2">
      <c r="A21" s="244" t="s">
        <v>251</v>
      </c>
      <c r="B21" s="246" t="s">
        <v>225</v>
      </c>
      <c r="C21" s="246" t="s">
        <v>225</v>
      </c>
      <c r="D21" s="246" t="s">
        <v>225</v>
      </c>
      <c r="E21" s="246" t="s">
        <v>225</v>
      </c>
      <c r="F21" s="246" t="s">
        <v>225</v>
      </c>
      <c r="G21" s="246" t="s">
        <v>225</v>
      </c>
      <c r="H21" s="245"/>
      <c r="I21" s="245"/>
      <c r="J21" s="245"/>
      <c r="K21" s="245"/>
      <c r="L21" s="245"/>
      <c r="M21" s="245"/>
      <c r="N21" s="255"/>
      <c r="O21" s="255"/>
      <c r="P21" s="255"/>
      <c r="Q21" s="255"/>
      <c r="R21" s="255"/>
      <c r="S21" s="255"/>
      <c r="T21" s="255"/>
      <c r="U21" s="255"/>
      <c r="V21" s="255"/>
    </row>
    <row r="22" spans="1:22" x14ac:dyDescent="0.2">
      <c r="A22" s="244" t="s">
        <v>284</v>
      </c>
      <c r="B22" s="246" t="s">
        <v>225</v>
      </c>
      <c r="C22" s="246" t="s">
        <v>225</v>
      </c>
      <c r="D22" s="246" t="s">
        <v>225</v>
      </c>
      <c r="E22" s="246" t="s">
        <v>225</v>
      </c>
      <c r="F22" s="246" t="s">
        <v>225</v>
      </c>
      <c r="G22" s="246" t="s">
        <v>225</v>
      </c>
      <c r="H22" s="245"/>
      <c r="I22" s="245"/>
      <c r="J22" s="245"/>
      <c r="K22" s="245"/>
      <c r="L22" s="245"/>
      <c r="M22" s="245"/>
      <c r="N22" s="255"/>
      <c r="O22" s="255"/>
      <c r="P22" s="255"/>
      <c r="Q22" s="255"/>
      <c r="R22" s="255"/>
      <c r="S22" s="255"/>
      <c r="T22" s="255"/>
      <c r="U22" s="255"/>
      <c r="V22" s="255"/>
    </row>
    <row r="23" spans="1:22" x14ac:dyDescent="0.2">
      <c r="A23" s="250" t="s">
        <v>304</v>
      </c>
      <c r="B23" s="246" t="s">
        <v>225</v>
      </c>
      <c r="C23" s="246" t="s">
        <v>225</v>
      </c>
      <c r="D23" s="246" t="s">
        <v>225</v>
      </c>
      <c r="E23" s="246" t="s">
        <v>225</v>
      </c>
      <c r="F23" s="246" t="s">
        <v>225</v>
      </c>
      <c r="G23" s="246" t="s">
        <v>225</v>
      </c>
      <c r="H23" s="245"/>
      <c r="I23" s="245"/>
      <c r="J23" s="245"/>
      <c r="K23" s="245"/>
      <c r="L23" s="245"/>
      <c r="M23" s="245"/>
      <c r="N23" s="255"/>
      <c r="O23" s="255"/>
      <c r="P23" s="255"/>
      <c r="Q23" s="255"/>
      <c r="R23" s="255"/>
      <c r="S23" s="255"/>
      <c r="T23" s="255"/>
      <c r="U23" s="255"/>
      <c r="V23" s="255"/>
    </row>
    <row r="24" spans="1:22" ht="21.75" x14ac:dyDescent="0.2">
      <c r="A24" s="256" t="s">
        <v>252</v>
      </c>
      <c r="B24" s="245"/>
      <c r="C24" s="245"/>
      <c r="D24" s="245"/>
      <c r="E24" s="245"/>
      <c r="F24" s="245"/>
      <c r="G24" s="246"/>
      <c r="H24" s="246"/>
      <c r="I24" s="246"/>
      <c r="J24" s="245"/>
      <c r="K24" s="245"/>
      <c r="L24" s="245"/>
      <c r="M24" s="245"/>
      <c r="N24" s="255"/>
      <c r="O24" s="255"/>
      <c r="P24" s="255"/>
      <c r="Q24" s="255"/>
      <c r="R24" s="255"/>
      <c r="S24" s="255"/>
      <c r="T24" s="255"/>
      <c r="U24" s="255"/>
      <c r="V24" s="255"/>
    </row>
    <row r="25" spans="1:22" ht="22.5" x14ac:dyDescent="0.2">
      <c r="A25" s="250" t="s">
        <v>253</v>
      </c>
      <c r="B25" s="245"/>
      <c r="C25" s="245"/>
      <c r="D25" s="245"/>
      <c r="E25" s="245"/>
      <c r="F25" s="245"/>
      <c r="G25" s="246"/>
      <c r="H25" s="246" t="s">
        <v>225</v>
      </c>
      <c r="I25" s="246" t="s">
        <v>225</v>
      </c>
      <c r="J25" s="246" t="s">
        <v>225</v>
      </c>
      <c r="K25" s="246" t="s">
        <v>225</v>
      </c>
      <c r="L25" s="246" t="s">
        <v>225</v>
      </c>
      <c r="M25" s="245"/>
      <c r="N25" s="255"/>
      <c r="O25" s="255"/>
      <c r="P25" s="255"/>
      <c r="Q25" s="255"/>
      <c r="R25" s="255"/>
      <c r="S25" s="255"/>
      <c r="T25" s="255"/>
      <c r="U25" s="255"/>
      <c r="V25" s="255"/>
    </row>
    <row r="26" spans="1:22" ht="22.5" x14ac:dyDescent="0.2">
      <c r="A26" s="250" t="s">
        <v>254</v>
      </c>
      <c r="B26" s="245"/>
      <c r="C26" s="245"/>
      <c r="D26" s="245"/>
      <c r="E26" s="245"/>
      <c r="F26" s="245"/>
      <c r="G26" s="246"/>
      <c r="H26" s="246" t="s">
        <v>225</v>
      </c>
      <c r="I26" s="246" t="s">
        <v>225</v>
      </c>
      <c r="J26" s="246" t="s">
        <v>225</v>
      </c>
      <c r="K26" s="246" t="s">
        <v>225</v>
      </c>
      <c r="L26" s="246" t="s">
        <v>225</v>
      </c>
      <c r="M26" s="245"/>
      <c r="N26" s="255"/>
      <c r="O26" s="255"/>
      <c r="P26" s="255"/>
      <c r="Q26" s="255"/>
      <c r="R26" s="255"/>
      <c r="S26" s="255"/>
      <c r="T26" s="255"/>
      <c r="U26" s="255"/>
      <c r="V26" s="255"/>
    </row>
    <row r="27" spans="1:22" ht="22.5" x14ac:dyDescent="0.2">
      <c r="A27" s="250" t="s">
        <v>255</v>
      </c>
      <c r="B27" s="245"/>
      <c r="C27" s="245"/>
      <c r="D27" s="245"/>
      <c r="E27" s="245"/>
      <c r="F27" s="245"/>
      <c r="G27" s="246"/>
      <c r="H27" s="246" t="s">
        <v>225</v>
      </c>
      <c r="I27" s="246" t="s">
        <v>225</v>
      </c>
      <c r="J27" s="246" t="s">
        <v>225</v>
      </c>
      <c r="K27" s="246" t="s">
        <v>225</v>
      </c>
      <c r="L27" s="246" t="s">
        <v>225</v>
      </c>
      <c r="M27" s="245"/>
      <c r="N27" s="255"/>
      <c r="O27" s="255"/>
      <c r="P27" s="255"/>
      <c r="Q27" s="255"/>
      <c r="R27" s="255"/>
      <c r="S27" s="255"/>
      <c r="T27" s="255"/>
      <c r="U27" s="255"/>
      <c r="V27" s="255"/>
    </row>
    <row r="28" spans="1:22" x14ac:dyDescent="0.2">
      <c r="A28" s="244" t="s">
        <v>285</v>
      </c>
      <c r="B28" s="245"/>
      <c r="C28" s="245"/>
      <c r="D28" s="245"/>
      <c r="E28" s="245"/>
      <c r="F28" s="245"/>
      <c r="G28" s="246"/>
      <c r="H28" s="246" t="s">
        <v>225</v>
      </c>
      <c r="I28" s="246" t="s">
        <v>225</v>
      </c>
      <c r="J28" s="246" t="s">
        <v>225</v>
      </c>
      <c r="K28" s="246" t="s">
        <v>225</v>
      </c>
      <c r="L28" s="246" t="s">
        <v>225</v>
      </c>
      <c r="M28" s="24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x14ac:dyDescent="0.2">
      <c r="A29" s="250" t="s">
        <v>305</v>
      </c>
      <c r="B29" s="245"/>
      <c r="C29" s="245"/>
      <c r="D29" s="245"/>
      <c r="E29" s="245"/>
      <c r="F29" s="245"/>
      <c r="G29" s="246"/>
      <c r="H29" s="246" t="s">
        <v>225</v>
      </c>
      <c r="I29" s="246" t="s">
        <v>225</v>
      </c>
      <c r="J29" s="246" t="s">
        <v>225</v>
      </c>
      <c r="K29" s="246" t="s">
        <v>225</v>
      </c>
      <c r="L29" s="246" t="s">
        <v>225</v>
      </c>
      <c r="M29" s="245"/>
      <c r="N29" s="255"/>
      <c r="O29" s="255"/>
      <c r="P29" s="255"/>
      <c r="Q29" s="255"/>
      <c r="R29" s="255"/>
      <c r="S29" s="255"/>
      <c r="T29" s="255"/>
      <c r="U29" s="255"/>
      <c r="V29" s="255"/>
    </row>
    <row r="30" spans="1:22" ht="21.75" x14ac:dyDescent="0.2">
      <c r="A30" s="256" t="s">
        <v>256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ht="27" customHeight="1" x14ac:dyDescent="0.2">
      <c r="A31" s="250" t="s">
        <v>257</v>
      </c>
      <c r="B31" s="245"/>
      <c r="C31" s="245"/>
      <c r="D31" s="245"/>
      <c r="E31" s="245"/>
      <c r="F31" s="245"/>
      <c r="G31" s="245"/>
      <c r="H31" s="245"/>
      <c r="I31" s="245"/>
      <c r="J31" s="246"/>
      <c r="K31" s="246"/>
      <c r="L31" s="246"/>
      <c r="M31" s="246" t="s">
        <v>225</v>
      </c>
      <c r="N31" s="246" t="s">
        <v>225</v>
      </c>
      <c r="O31" s="246" t="s">
        <v>225</v>
      </c>
      <c r="P31" s="246" t="s">
        <v>225</v>
      </c>
      <c r="Q31" s="255"/>
      <c r="R31" s="255"/>
      <c r="S31" s="255"/>
      <c r="T31" s="255"/>
      <c r="U31" s="255"/>
      <c r="V31" s="255"/>
    </row>
    <row r="32" spans="1:22" ht="27" customHeight="1" x14ac:dyDescent="0.2">
      <c r="A32" s="250" t="s">
        <v>258</v>
      </c>
      <c r="B32" s="245"/>
      <c r="C32" s="245"/>
      <c r="D32" s="245"/>
      <c r="E32" s="245"/>
      <c r="F32" s="245"/>
      <c r="G32" s="245"/>
      <c r="H32" s="245"/>
      <c r="I32" s="245"/>
      <c r="J32" s="246"/>
      <c r="K32" s="246"/>
      <c r="L32" s="246"/>
      <c r="M32" s="246" t="s">
        <v>225</v>
      </c>
      <c r="N32" s="246" t="s">
        <v>225</v>
      </c>
      <c r="O32" s="246" t="s">
        <v>225</v>
      </c>
      <c r="P32" s="246" t="s">
        <v>225</v>
      </c>
      <c r="Q32" s="255"/>
      <c r="R32" s="255"/>
      <c r="S32" s="255"/>
      <c r="T32" s="255"/>
      <c r="U32" s="255"/>
      <c r="V32" s="255"/>
    </row>
    <row r="33" spans="1:22" x14ac:dyDescent="0.2">
      <c r="A33" s="244" t="s">
        <v>286</v>
      </c>
      <c r="B33" s="245"/>
      <c r="C33" s="245"/>
      <c r="D33" s="245"/>
      <c r="E33" s="245"/>
      <c r="F33" s="245"/>
      <c r="G33" s="245"/>
      <c r="H33" s="245"/>
      <c r="I33" s="245"/>
      <c r="J33" s="246"/>
      <c r="K33" s="246"/>
      <c r="L33" s="246"/>
      <c r="M33" s="246" t="s">
        <v>225</v>
      </c>
      <c r="N33" s="246" t="s">
        <v>225</v>
      </c>
      <c r="O33" s="246" t="s">
        <v>225</v>
      </c>
      <c r="P33" s="246" t="s">
        <v>225</v>
      </c>
      <c r="Q33" s="255"/>
      <c r="R33" s="255"/>
      <c r="S33" s="255"/>
      <c r="T33" s="255"/>
      <c r="U33" s="255"/>
      <c r="V33" s="255"/>
    </row>
    <row r="34" spans="1:22" x14ac:dyDescent="0.2">
      <c r="A34" s="250" t="s">
        <v>306</v>
      </c>
      <c r="B34" s="245"/>
      <c r="C34" s="245"/>
      <c r="D34" s="245"/>
      <c r="E34" s="245"/>
      <c r="F34" s="245"/>
      <c r="G34" s="245"/>
      <c r="H34" s="245"/>
      <c r="I34" s="245"/>
      <c r="J34" s="246"/>
      <c r="K34" s="246"/>
      <c r="L34" s="246"/>
      <c r="M34" s="246" t="s">
        <v>225</v>
      </c>
      <c r="N34" s="246" t="s">
        <v>225</v>
      </c>
      <c r="O34" s="246" t="s">
        <v>225</v>
      </c>
      <c r="P34" s="246" t="s">
        <v>225</v>
      </c>
      <c r="Q34" s="255"/>
      <c r="R34" s="255"/>
      <c r="S34" s="255"/>
      <c r="T34" s="255"/>
      <c r="U34" s="255"/>
      <c r="V34" s="255"/>
    </row>
    <row r="35" spans="1:22" ht="21.75" x14ac:dyDescent="0.2">
      <c r="A35" s="256" t="s">
        <v>259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ht="22.5" x14ac:dyDescent="0.2">
      <c r="A36" s="250" t="s">
        <v>260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55"/>
      <c r="O36" s="255"/>
      <c r="P36" s="255"/>
      <c r="Q36" s="246" t="s">
        <v>225</v>
      </c>
      <c r="R36" s="246" t="s">
        <v>225</v>
      </c>
      <c r="S36" s="246" t="s">
        <v>225</v>
      </c>
      <c r="T36" s="246" t="s">
        <v>225</v>
      </c>
      <c r="U36" s="246" t="s">
        <v>225</v>
      </c>
      <c r="V36" s="246" t="s">
        <v>225</v>
      </c>
    </row>
    <row r="37" spans="1:22" x14ac:dyDescent="0.2">
      <c r="A37" s="244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6"/>
      <c r="N37" s="246"/>
      <c r="O37" s="246"/>
      <c r="P37" s="246"/>
      <c r="Q37" s="246" t="s">
        <v>225</v>
      </c>
      <c r="R37" s="246" t="s">
        <v>225</v>
      </c>
      <c r="S37" s="246" t="s">
        <v>225</v>
      </c>
      <c r="T37" s="246" t="s">
        <v>225</v>
      </c>
      <c r="U37" s="246" t="s">
        <v>225</v>
      </c>
      <c r="V37" s="246" t="s">
        <v>225</v>
      </c>
    </row>
    <row r="38" spans="1:22" x14ac:dyDescent="0.2">
      <c r="A38" s="250" t="s">
        <v>307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6"/>
      <c r="N38" s="246"/>
      <c r="O38" s="246"/>
      <c r="P38" s="246"/>
      <c r="Q38" s="246" t="s">
        <v>225</v>
      </c>
      <c r="R38" s="246" t="s">
        <v>225</v>
      </c>
      <c r="S38" s="246" t="s">
        <v>225</v>
      </c>
      <c r="T38" s="246" t="s">
        <v>225</v>
      </c>
      <c r="U38" s="246" t="s">
        <v>225</v>
      </c>
      <c r="V38" s="246" t="s">
        <v>225</v>
      </c>
    </row>
  </sheetData>
  <mergeCells count="4">
    <mergeCell ref="A1:V1"/>
    <mergeCell ref="A3:V3"/>
    <mergeCell ref="A16:V16"/>
    <mergeCell ref="A14:V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workbookViewId="0">
      <selection activeCell="K17" sqref="K17"/>
    </sheetView>
  </sheetViews>
  <sheetFormatPr defaultRowHeight="12.75" customHeight="1" x14ac:dyDescent="0.2"/>
  <cols>
    <col min="1" max="1" width="4.5" style="266" customWidth="1"/>
    <col min="2" max="2" width="11.875" style="259" customWidth="1"/>
    <col min="3" max="3" width="9.75" style="259" customWidth="1"/>
    <col min="4" max="4" width="9.875" style="259" customWidth="1"/>
    <col min="5" max="5" width="10.25" style="259" customWidth="1"/>
    <col min="6" max="6" width="10.5" style="259" customWidth="1"/>
    <col min="7" max="7" width="10.125" style="259" customWidth="1"/>
    <col min="8" max="1024" width="8.5" style="259" customWidth="1"/>
  </cols>
  <sheetData>
    <row r="1" spans="1:9" ht="31.5" customHeight="1" x14ac:dyDescent="0.2">
      <c r="A1" s="380" t="s">
        <v>288</v>
      </c>
      <c r="B1" s="380"/>
      <c r="C1" s="380"/>
      <c r="D1" s="380"/>
      <c r="E1" s="380"/>
      <c r="F1" s="380"/>
      <c r="G1" s="380"/>
      <c r="H1" s="380"/>
      <c r="I1" s="380"/>
    </row>
    <row r="2" spans="1:9" ht="14.25" x14ac:dyDescent="0.2">
      <c r="A2" s="260"/>
      <c r="B2" s="261"/>
    </row>
    <row r="3" spans="1:9" ht="16.5" customHeight="1" x14ac:dyDescent="0.2">
      <c r="A3" s="262" t="s">
        <v>178</v>
      </c>
      <c r="B3" s="381" t="s">
        <v>179</v>
      </c>
      <c r="C3" s="381"/>
      <c r="D3" s="381"/>
      <c r="E3" s="381"/>
      <c r="F3" s="381"/>
      <c r="G3" s="381"/>
      <c r="H3" s="381"/>
      <c r="I3" s="381"/>
    </row>
    <row r="4" spans="1:9" ht="16.5" customHeight="1" x14ac:dyDescent="0.2">
      <c r="A4" s="263"/>
      <c r="B4" s="381" t="s">
        <v>180</v>
      </c>
      <c r="C4" s="381"/>
      <c r="D4" s="381"/>
      <c r="E4" s="381"/>
      <c r="F4" s="381"/>
      <c r="G4" s="381"/>
      <c r="H4" s="381"/>
      <c r="I4" s="381"/>
    </row>
    <row r="5" spans="1:9" ht="16.5" customHeight="1" x14ac:dyDescent="0.2">
      <c r="A5" s="263">
        <v>1</v>
      </c>
      <c r="B5" s="382" t="s">
        <v>289</v>
      </c>
      <c r="C5" s="382"/>
      <c r="D5" s="382"/>
      <c r="E5" s="382"/>
      <c r="F5" s="382"/>
      <c r="G5" s="382"/>
      <c r="H5" s="382"/>
      <c r="I5" s="382"/>
    </row>
    <row r="6" spans="1:9" ht="16.5" customHeight="1" x14ac:dyDescent="0.2">
      <c r="A6" s="263">
        <v>2</v>
      </c>
      <c r="B6" s="382" t="s">
        <v>290</v>
      </c>
      <c r="C6" s="382"/>
      <c r="D6" s="382"/>
      <c r="E6" s="382"/>
      <c r="F6" s="382"/>
      <c r="G6" s="382"/>
      <c r="H6" s="382"/>
      <c r="I6" s="382"/>
    </row>
    <row r="7" spans="1:9" ht="16.5" customHeight="1" x14ac:dyDescent="0.2">
      <c r="A7" s="263">
        <v>3</v>
      </c>
      <c r="B7" s="382" t="s">
        <v>291</v>
      </c>
      <c r="C7" s="382"/>
      <c r="D7" s="382"/>
      <c r="E7" s="382"/>
      <c r="F7" s="382"/>
      <c r="G7" s="382"/>
      <c r="H7" s="382"/>
      <c r="I7" s="382"/>
    </row>
    <row r="8" spans="1:9" ht="16.5" customHeight="1" x14ac:dyDescent="0.2">
      <c r="A8" s="263">
        <v>4</v>
      </c>
      <c r="B8" s="382" t="s">
        <v>292</v>
      </c>
      <c r="C8" s="382"/>
      <c r="D8" s="382"/>
      <c r="E8" s="382"/>
      <c r="F8" s="382"/>
      <c r="G8" s="382"/>
      <c r="H8" s="382"/>
      <c r="I8" s="382"/>
    </row>
    <row r="9" spans="1:9" ht="16.5" customHeight="1" x14ac:dyDescent="0.2">
      <c r="A9" s="263">
        <v>5</v>
      </c>
      <c r="B9" s="382" t="s">
        <v>185</v>
      </c>
      <c r="C9" s="382"/>
      <c r="D9" s="382"/>
      <c r="E9" s="382"/>
      <c r="F9" s="382"/>
      <c r="G9" s="382"/>
      <c r="H9" s="382"/>
      <c r="I9" s="382"/>
    </row>
    <row r="10" spans="1:9" ht="16.5" customHeight="1" x14ac:dyDescent="0.2">
      <c r="A10" s="263">
        <v>6</v>
      </c>
      <c r="B10" s="382" t="s">
        <v>293</v>
      </c>
      <c r="C10" s="382"/>
      <c r="D10" s="382"/>
      <c r="E10" s="382"/>
      <c r="F10" s="382"/>
      <c r="G10" s="382"/>
      <c r="H10" s="382"/>
      <c r="I10" s="382"/>
    </row>
    <row r="11" spans="1:9" ht="16.5" customHeight="1" x14ac:dyDescent="0.2">
      <c r="A11" s="263">
        <v>7</v>
      </c>
      <c r="B11" s="382" t="s">
        <v>294</v>
      </c>
      <c r="C11" s="382"/>
      <c r="D11" s="382"/>
      <c r="E11" s="382"/>
      <c r="F11" s="382"/>
      <c r="G11" s="382"/>
      <c r="H11" s="382"/>
      <c r="I11" s="382"/>
    </row>
    <row r="12" spans="1:9" ht="16.5" customHeight="1" x14ac:dyDescent="0.2">
      <c r="A12" s="263">
        <v>8</v>
      </c>
      <c r="B12" s="383" t="s">
        <v>295</v>
      </c>
      <c r="C12" s="383"/>
      <c r="D12" s="383"/>
      <c r="E12" s="383"/>
      <c r="F12" s="383"/>
      <c r="G12" s="383"/>
      <c r="H12" s="383"/>
      <c r="I12" s="383"/>
    </row>
    <row r="13" spans="1:9" ht="16.5" customHeight="1" x14ac:dyDescent="0.2">
      <c r="A13" s="263">
        <v>9</v>
      </c>
      <c r="B13" s="383" t="s">
        <v>303</v>
      </c>
      <c r="C13" s="383"/>
      <c r="D13" s="383"/>
      <c r="E13" s="383"/>
      <c r="F13" s="383"/>
      <c r="G13" s="383"/>
      <c r="H13" s="383"/>
      <c r="I13" s="383"/>
    </row>
    <row r="14" spans="1:9" ht="16.5" customHeight="1" x14ac:dyDescent="0.2">
      <c r="A14" s="263">
        <v>10</v>
      </c>
      <c r="B14" s="383" t="s">
        <v>182</v>
      </c>
      <c r="C14" s="383"/>
      <c r="D14" s="383"/>
      <c r="E14" s="383"/>
      <c r="F14" s="383"/>
      <c r="G14" s="383"/>
      <c r="H14" s="383"/>
      <c r="I14" s="383"/>
    </row>
    <row r="15" spans="1:9" ht="16.5" customHeight="1" x14ac:dyDescent="0.2">
      <c r="A15" s="263">
        <v>11</v>
      </c>
      <c r="B15" s="383" t="s">
        <v>183</v>
      </c>
      <c r="C15" s="383"/>
      <c r="D15" s="383"/>
      <c r="E15" s="383"/>
      <c r="F15" s="383"/>
      <c r="G15" s="383"/>
      <c r="H15" s="383"/>
      <c r="I15" s="383"/>
    </row>
    <row r="16" spans="1:9" ht="16.5" customHeight="1" x14ac:dyDescent="0.2">
      <c r="A16" s="263">
        <v>12</v>
      </c>
      <c r="B16" s="383" t="s">
        <v>296</v>
      </c>
      <c r="C16" s="383"/>
      <c r="D16" s="383"/>
      <c r="E16" s="383"/>
      <c r="F16" s="383"/>
      <c r="G16" s="383"/>
      <c r="H16" s="383"/>
      <c r="I16" s="383"/>
    </row>
    <row r="17" spans="1:9" ht="16.5" customHeight="1" x14ac:dyDescent="0.2">
      <c r="A17" s="263">
        <v>13</v>
      </c>
      <c r="B17" s="383" t="s">
        <v>297</v>
      </c>
      <c r="C17" s="383"/>
      <c r="D17" s="383"/>
      <c r="E17" s="383"/>
      <c r="F17" s="383"/>
      <c r="G17" s="383"/>
      <c r="H17" s="383"/>
      <c r="I17" s="383"/>
    </row>
    <row r="18" spans="1:9" ht="16.5" customHeight="1" x14ac:dyDescent="0.2">
      <c r="A18" s="263">
        <v>14</v>
      </c>
      <c r="B18" s="383" t="s">
        <v>191</v>
      </c>
      <c r="C18" s="383"/>
      <c r="D18" s="383"/>
      <c r="E18" s="383"/>
      <c r="F18" s="383"/>
      <c r="G18" s="383"/>
      <c r="H18" s="383"/>
      <c r="I18" s="383"/>
    </row>
    <row r="19" spans="1:9" ht="16.5" customHeight="1" x14ac:dyDescent="0.2">
      <c r="A19" s="263">
        <v>15</v>
      </c>
      <c r="B19" s="383" t="s">
        <v>298</v>
      </c>
      <c r="C19" s="383"/>
      <c r="D19" s="383"/>
      <c r="E19" s="383"/>
      <c r="F19" s="383"/>
      <c r="G19" s="383"/>
      <c r="H19" s="383"/>
      <c r="I19" s="383"/>
    </row>
    <row r="20" spans="1:9" ht="16.5" customHeight="1" x14ac:dyDescent="0.2">
      <c r="A20" s="263">
        <v>16</v>
      </c>
      <c r="B20" s="386" t="s">
        <v>330</v>
      </c>
      <c r="C20" s="387"/>
      <c r="D20" s="387"/>
      <c r="E20" s="387"/>
      <c r="F20" s="387"/>
      <c r="G20" s="387"/>
      <c r="H20" s="387"/>
      <c r="I20" s="388"/>
    </row>
    <row r="21" spans="1:9" ht="16.5" customHeight="1" x14ac:dyDescent="0.2">
      <c r="A21" s="263"/>
      <c r="B21" s="381" t="s">
        <v>194</v>
      </c>
      <c r="C21" s="381"/>
      <c r="D21" s="381"/>
      <c r="E21" s="381"/>
      <c r="F21" s="381"/>
      <c r="G21" s="381"/>
      <c r="H21" s="381"/>
      <c r="I21" s="381"/>
    </row>
    <row r="22" spans="1:9" ht="16.5" customHeight="1" x14ac:dyDescent="0.2">
      <c r="A22" s="263">
        <v>1</v>
      </c>
      <c r="B22" s="385" t="s">
        <v>185</v>
      </c>
      <c r="C22" s="385"/>
      <c r="D22" s="385"/>
      <c r="E22" s="385"/>
      <c r="F22" s="385"/>
      <c r="G22" s="385"/>
      <c r="H22" s="385"/>
      <c r="I22" s="385"/>
    </row>
    <row r="23" spans="1:9" ht="16.5" customHeight="1" x14ac:dyDescent="0.2">
      <c r="A23" s="263">
        <v>2</v>
      </c>
      <c r="B23" s="383" t="s">
        <v>292</v>
      </c>
      <c r="C23" s="383"/>
      <c r="D23" s="383"/>
      <c r="E23" s="383"/>
      <c r="F23" s="383"/>
      <c r="G23" s="383"/>
      <c r="H23" s="383"/>
      <c r="I23" s="383"/>
    </row>
    <row r="24" spans="1:9" ht="16.5" customHeight="1" x14ac:dyDescent="0.2">
      <c r="A24" s="263">
        <v>3</v>
      </c>
      <c r="B24" s="383" t="s">
        <v>296</v>
      </c>
      <c r="C24" s="383"/>
      <c r="D24" s="383"/>
      <c r="E24" s="383"/>
      <c r="F24" s="383"/>
      <c r="G24" s="383"/>
      <c r="H24" s="383"/>
      <c r="I24" s="383"/>
    </row>
    <row r="25" spans="1:9" ht="16.5" customHeight="1" x14ac:dyDescent="0.2">
      <c r="A25" s="263">
        <v>4</v>
      </c>
      <c r="B25" s="383" t="s">
        <v>299</v>
      </c>
      <c r="C25" s="383"/>
      <c r="D25" s="383"/>
      <c r="E25" s="383"/>
      <c r="F25" s="383"/>
      <c r="G25" s="383"/>
      <c r="H25" s="383"/>
      <c r="I25" s="383"/>
    </row>
    <row r="26" spans="1:9" ht="16.5" customHeight="1" x14ac:dyDescent="0.2">
      <c r="A26" s="263">
        <v>5</v>
      </c>
      <c r="B26" s="383" t="s">
        <v>300</v>
      </c>
      <c r="C26" s="383"/>
      <c r="D26" s="383"/>
      <c r="E26" s="383"/>
      <c r="F26" s="383"/>
      <c r="G26" s="383"/>
      <c r="H26" s="383"/>
      <c r="I26" s="383"/>
    </row>
    <row r="27" spans="1:9" ht="16.5" customHeight="1" x14ac:dyDescent="0.2">
      <c r="A27" s="263">
        <v>6</v>
      </c>
      <c r="B27" s="383" t="s">
        <v>301</v>
      </c>
      <c r="C27" s="383"/>
      <c r="D27" s="383"/>
      <c r="E27" s="383"/>
      <c r="F27" s="383"/>
      <c r="G27" s="383"/>
      <c r="H27" s="383"/>
      <c r="I27" s="383"/>
    </row>
    <row r="28" spans="1:9" ht="16.5" customHeight="1" x14ac:dyDescent="0.2">
      <c r="A28" s="263">
        <v>7</v>
      </c>
      <c r="B28" s="386" t="s">
        <v>330</v>
      </c>
      <c r="C28" s="387"/>
      <c r="D28" s="387"/>
      <c r="E28" s="387"/>
      <c r="F28" s="387"/>
      <c r="G28" s="387"/>
      <c r="H28" s="387"/>
      <c r="I28" s="388"/>
    </row>
    <row r="29" spans="1:9" ht="16.5" customHeight="1" x14ac:dyDescent="0.2">
      <c r="A29" s="263"/>
      <c r="B29" s="384" t="s">
        <v>206</v>
      </c>
      <c r="C29" s="384"/>
      <c r="D29" s="384"/>
      <c r="E29" s="384"/>
      <c r="F29" s="384"/>
      <c r="G29" s="384"/>
      <c r="H29" s="384"/>
      <c r="I29" s="384"/>
    </row>
    <row r="30" spans="1:9" ht="16.5" customHeight="1" x14ac:dyDescent="0.2">
      <c r="A30" s="263">
        <v>1</v>
      </c>
      <c r="B30" s="389" t="s">
        <v>207</v>
      </c>
      <c r="C30" s="389"/>
      <c r="D30" s="389"/>
      <c r="E30" s="389"/>
      <c r="F30" s="389"/>
      <c r="G30" s="389"/>
      <c r="H30" s="389"/>
      <c r="I30" s="389"/>
    </row>
    <row r="31" spans="1:9" ht="16.5" customHeight="1" x14ac:dyDescent="0.2">
      <c r="A31" s="263">
        <v>2</v>
      </c>
      <c r="B31" s="389" t="s">
        <v>208</v>
      </c>
      <c r="C31" s="389"/>
      <c r="D31" s="389"/>
      <c r="E31" s="389"/>
      <c r="F31" s="389"/>
      <c r="G31" s="389"/>
      <c r="H31" s="389"/>
      <c r="I31" s="389"/>
    </row>
    <row r="32" spans="1:9" ht="12.75" customHeight="1" x14ac:dyDescent="0.2">
      <c r="A32" s="263"/>
      <c r="B32" s="381" t="s">
        <v>210</v>
      </c>
      <c r="C32" s="381"/>
      <c r="D32" s="381"/>
      <c r="E32" s="381"/>
      <c r="F32" s="381"/>
      <c r="G32" s="381"/>
      <c r="H32" s="381"/>
      <c r="I32" s="381"/>
    </row>
    <row r="33" spans="1:9" ht="12.75" customHeight="1" x14ac:dyDescent="0.2">
      <c r="A33" s="263">
        <v>1</v>
      </c>
      <c r="B33" s="382" t="s">
        <v>211</v>
      </c>
      <c r="C33" s="382"/>
      <c r="D33" s="382"/>
      <c r="E33" s="382"/>
      <c r="F33" s="382"/>
      <c r="G33" s="382"/>
      <c r="H33" s="382"/>
      <c r="I33" s="382"/>
    </row>
    <row r="34" spans="1:9" ht="12.75" customHeight="1" x14ac:dyDescent="0.2">
      <c r="A34" s="263">
        <v>2</v>
      </c>
      <c r="B34" s="382" t="s">
        <v>212</v>
      </c>
      <c r="C34" s="382"/>
      <c r="D34" s="382"/>
      <c r="E34" s="382"/>
      <c r="F34" s="382"/>
      <c r="G34" s="382"/>
      <c r="H34" s="382"/>
      <c r="I34" s="382"/>
    </row>
    <row r="35" spans="1:9" ht="12.75" customHeight="1" x14ac:dyDescent="0.2">
      <c r="A35" s="264"/>
      <c r="B35" s="265"/>
      <c r="C35" s="265"/>
      <c r="D35" s="265"/>
      <c r="E35" s="265"/>
      <c r="F35" s="265"/>
      <c r="G35" s="265"/>
      <c r="H35" s="265"/>
      <c r="I35" s="265"/>
    </row>
    <row r="36" spans="1:9" s="259" customFormat="1" ht="12.75" customHeight="1" x14ac:dyDescent="0.2"/>
  </sheetData>
  <mergeCells count="33">
    <mergeCell ref="B30:I30"/>
    <mergeCell ref="B31:I31"/>
    <mergeCell ref="B32:I32"/>
    <mergeCell ref="B33:I33"/>
    <mergeCell ref="B34:I34"/>
    <mergeCell ref="B29:I29"/>
    <mergeCell ref="B17:I17"/>
    <mergeCell ref="B18:I18"/>
    <mergeCell ref="B19:I19"/>
    <mergeCell ref="B21:I21"/>
    <mergeCell ref="B22:I22"/>
    <mergeCell ref="B23:I23"/>
    <mergeCell ref="B24:I24"/>
    <mergeCell ref="B25:I25"/>
    <mergeCell ref="B26:I26"/>
    <mergeCell ref="B27:I27"/>
    <mergeCell ref="B20:I20"/>
    <mergeCell ref="B28:I28"/>
    <mergeCell ref="B16:I1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A1:I1"/>
    <mergeCell ref="B3:I3"/>
    <mergeCell ref="B4:I4"/>
    <mergeCell ref="B5:I5"/>
    <mergeCell ref="B6:I6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  <vt:lpstr>'Матрица ОК'!_Hlk514329836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5</cp:revision>
  <cp:lastPrinted>2022-09-10T07:20:12Z</cp:lastPrinted>
  <dcterms:created xsi:type="dcterms:W3CDTF">2021-03-13T09:55:59Z</dcterms:created>
  <dcterms:modified xsi:type="dcterms:W3CDTF">2024-01-25T11:18:08Z</dcterms:modified>
</cp:coreProperties>
</file>