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15.02.12 ФП Профессионалитет\"/>
    </mc:Choice>
  </mc:AlternateContent>
  <bookViews>
    <workbookView xWindow="-120" yWindow="-120" windowWidth="29040" windowHeight="15840"/>
  </bookViews>
  <sheets>
    <sheet name="Титульный лист" sheetId="1" r:id="rId1"/>
    <sheet name="План учебного процесса" sheetId="2" r:id="rId2"/>
    <sheet name="Кабинеты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9" i="2" l="1"/>
  <c r="Q57" i="2" l="1"/>
  <c r="AU99" i="2" l="1"/>
  <c r="AP99" i="2"/>
  <c r="AK99" i="2"/>
  <c r="Z91" i="2" l="1"/>
  <c r="V91" i="2"/>
  <c r="T91" i="2"/>
  <c r="S91" i="2"/>
  <c r="Z90" i="2"/>
  <c r="U90" i="2"/>
  <c r="V90" i="2" s="1"/>
  <c r="T90" i="2"/>
  <c r="S90" i="2"/>
  <c r="Z89" i="2"/>
  <c r="Q89" i="2" s="1"/>
  <c r="U89" i="2"/>
  <c r="V89" i="2" s="1"/>
  <c r="T89" i="2"/>
  <c r="S89" i="2"/>
  <c r="Z88" i="2"/>
  <c r="Q88" i="2" s="1"/>
  <c r="U88" i="2"/>
  <c r="V88" i="2" s="1"/>
  <c r="T88" i="2"/>
  <c r="S88" i="2"/>
  <c r="Z87" i="2"/>
  <c r="U87" i="2"/>
  <c r="V87" i="2" s="1"/>
  <c r="T87" i="2"/>
  <c r="S87" i="2"/>
  <c r="Q87" i="2" s="1"/>
  <c r="Z84" i="2"/>
  <c r="Q84" i="2" s="1"/>
  <c r="U84" i="2"/>
  <c r="V84" i="2" s="1"/>
  <c r="T84" i="2"/>
  <c r="S84" i="2"/>
  <c r="Z83" i="2"/>
  <c r="Q83" i="2" s="1"/>
  <c r="U83" i="2"/>
  <c r="V83" i="2" s="1"/>
  <c r="T83" i="2"/>
  <c r="S83" i="2"/>
  <c r="Z82" i="2"/>
  <c r="U82" i="2"/>
  <c r="V82" i="2" s="1"/>
  <c r="T82" i="2"/>
  <c r="S82" i="2"/>
  <c r="Q82" i="2" s="1"/>
  <c r="Z79" i="2"/>
  <c r="Q79" i="2" s="1"/>
  <c r="U79" i="2"/>
  <c r="V79" i="2" s="1"/>
  <c r="T79" i="2"/>
  <c r="S79" i="2"/>
  <c r="Z78" i="2"/>
  <c r="Q78" i="2" s="1"/>
  <c r="U78" i="2"/>
  <c r="V78" i="2" s="1"/>
  <c r="T78" i="2"/>
  <c r="S78" i="2"/>
  <c r="Z77" i="2"/>
  <c r="U77" i="2"/>
  <c r="V77" i="2" s="1"/>
  <c r="T77" i="2"/>
  <c r="S77" i="2"/>
  <c r="Q77" i="2" s="1"/>
  <c r="Q75" i="2" s="1"/>
  <c r="Z74" i="2"/>
  <c r="Q74" i="2" s="1"/>
  <c r="U74" i="2"/>
  <c r="V74" i="2" s="1"/>
  <c r="T74" i="2"/>
  <c r="S74" i="2"/>
  <c r="Z73" i="2"/>
  <c r="Q73" i="2" s="1"/>
  <c r="U73" i="2"/>
  <c r="V73" i="2" s="1"/>
  <c r="T73" i="2"/>
  <c r="S73" i="2"/>
  <c r="Z72" i="2"/>
  <c r="Z57" i="2"/>
  <c r="Z58" i="2"/>
  <c r="Z59" i="2"/>
  <c r="Z60" i="2"/>
  <c r="Z61" i="2"/>
  <c r="Z62" i="2"/>
  <c r="Z63" i="2"/>
  <c r="Z64" i="2"/>
  <c r="Z65" i="2"/>
  <c r="Z66" i="2"/>
  <c r="Z56" i="2"/>
  <c r="Z52" i="2"/>
  <c r="Z53" i="2"/>
  <c r="Z51" i="2"/>
  <c r="U72" i="2"/>
  <c r="V72" i="2" s="1"/>
  <c r="T72" i="2"/>
  <c r="S72" i="2"/>
  <c r="Q72" i="2" s="1"/>
  <c r="U66" i="2"/>
  <c r="V66" i="2" s="1"/>
  <c r="T66" i="2"/>
  <c r="S66" i="2"/>
  <c r="U65" i="2"/>
  <c r="V65" i="2" s="1"/>
  <c r="T65" i="2"/>
  <c r="S65" i="2"/>
  <c r="Q65" i="2" s="1"/>
  <c r="U64" i="2"/>
  <c r="V64" i="2" s="1"/>
  <c r="T64" i="2"/>
  <c r="S64" i="2"/>
  <c r="Q64" i="2" s="1"/>
  <c r="U63" i="2"/>
  <c r="V63" i="2" s="1"/>
  <c r="T63" i="2"/>
  <c r="S63" i="2"/>
  <c r="Q63" i="2" s="1"/>
  <c r="U62" i="2"/>
  <c r="V62" i="2" s="1"/>
  <c r="T62" i="2"/>
  <c r="S62" i="2"/>
  <c r="U61" i="2"/>
  <c r="V61" i="2" s="1"/>
  <c r="T61" i="2"/>
  <c r="S61" i="2"/>
  <c r="Q61" i="2" s="1"/>
  <c r="U60" i="2"/>
  <c r="V60" i="2" s="1"/>
  <c r="T60" i="2"/>
  <c r="S60" i="2"/>
  <c r="Q60" i="2" s="1"/>
  <c r="U59" i="2"/>
  <c r="V59" i="2" s="1"/>
  <c r="T59" i="2"/>
  <c r="S59" i="2"/>
  <c r="Q59" i="2" s="1"/>
  <c r="U58" i="2"/>
  <c r="V58" i="2" s="1"/>
  <c r="T58" i="2"/>
  <c r="S58" i="2"/>
  <c r="U57" i="2"/>
  <c r="V57" i="2" s="1"/>
  <c r="T57" i="2"/>
  <c r="S57" i="2"/>
  <c r="U56" i="2"/>
  <c r="V56" i="2" s="1"/>
  <c r="T56" i="2"/>
  <c r="S56" i="2"/>
  <c r="Q56" i="2" s="1"/>
  <c r="U53" i="2"/>
  <c r="V53" i="2" s="1"/>
  <c r="T53" i="2"/>
  <c r="S53" i="2"/>
  <c r="Q53" i="2" s="1"/>
  <c r="U52" i="2"/>
  <c r="V52" i="2" s="1"/>
  <c r="T52" i="2"/>
  <c r="S52" i="2"/>
  <c r="U51" i="2"/>
  <c r="V51" i="2" s="1"/>
  <c r="T51" i="2"/>
  <c r="S51" i="2"/>
  <c r="Q51" i="2" s="1"/>
  <c r="U48" i="2"/>
  <c r="V48" i="2" s="1"/>
  <c r="T48" i="2"/>
  <c r="S48" i="2"/>
  <c r="U47" i="2"/>
  <c r="V47" i="2" s="1"/>
  <c r="T47" i="2"/>
  <c r="S47" i="2"/>
  <c r="U46" i="2"/>
  <c r="V46" i="2" s="1"/>
  <c r="T46" i="2"/>
  <c r="S46" i="2"/>
  <c r="S45" i="2"/>
  <c r="T45" i="2"/>
  <c r="U45" i="2"/>
  <c r="Z46" i="2"/>
  <c r="Z47" i="2"/>
  <c r="Z48" i="2"/>
  <c r="Z45" i="2"/>
  <c r="AZ91" i="2"/>
  <c r="AZ90" i="2"/>
  <c r="AU91" i="2"/>
  <c r="AP91" i="2"/>
  <c r="AK91" i="2"/>
  <c r="AF91" i="2"/>
  <c r="AA91" i="2"/>
  <c r="Q52" i="2" l="1"/>
  <c r="Q49" i="2" s="1"/>
  <c r="Q58" i="2"/>
  <c r="Q62" i="2"/>
  <c r="Q66" i="2"/>
  <c r="Q54" i="2"/>
  <c r="Q48" i="2"/>
  <c r="Q46" i="2"/>
  <c r="Q91" i="2"/>
  <c r="Q90" i="2"/>
  <c r="Q47" i="2"/>
  <c r="AF41" i="2"/>
  <c r="AA41" i="2"/>
  <c r="Z41" i="2"/>
  <c r="U41" i="2"/>
  <c r="V41" i="2" s="1"/>
  <c r="T41" i="2"/>
  <c r="S41" i="2"/>
  <c r="AF40" i="2"/>
  <c r="AA40" i="2"/>
  <c r="Z40" i="2"/>
  <c r="U40" i="2"/>
  <c r="V40" i="2" s="1"/>
  <c r="T40" i="2"/>
  <c r="S40" i="2"/>
  <c r="AF39" i="2"/>
  <c r="AA39" i="2"/>
  <c r="Z39" i="2"/>
  <c r="U39" i="2"/>
  <c r="V39" i="2" s="1"/>
  <c r="T39" i="2"/>
  <c r="S39" i="2"/>
  <c r="AF38" i="2"/>
  <c r="AA38" i="2"/>
  <c r="Z38" i="2"/>
  <c r="U38" i="2"/>
  <c r="V38" i="2" s="1"/>
  <c r="T38" i="2"/>
  <c r="S38" i="2"/>
  <c r="AF36" i="2"/>
  <c r="AA36" i="2"/>
  <c r="Z36" i="2"/>
  <c r="U36" i="2"/>
  <c r="V36" i="2" s="1"/>
  <c r="T36" i="2"/>
  <c r="S36" i="2"/>
  <c r="Q36" i="2" s="1"/>
  <c r="AF35" i="2"/>
  <c r="AA35" i="2"/>
  <c r="Z35" i="2"/>
  <c r="U35" i="2"/>
  <c r="V35" i="2" s="1"/>
  <c r="T35" i="2"/>
  <c r="S35" i="2"/>
  <c r="AF33" i="2"/>
  <c r="AA33" i="2"/>
  <c r="Z33" i="2"/>
  <c r="U33" i="2"/>
  <c r="V33" i="2" s="1"/>
  <c r="T33" i="2"/>
  <c r="S33" i="2"/>
  <c r="AF32" i="2"/>
  <c r="AA32" i="2"/>
  <c r="Z32" i="2"/>
  <c r="U32" i="2"/>
  <c r="V32" i="2" s="1"/>
  <c r="T32" i="2"/>
  <c r="S32" i="2"/>
  <c r="AF31" i="2"/>
  <c r="AA31" i="2"/>
  <c r="Z31" i="2"/>
  <c r="U31" i="2"/>
  <c r="V31" i="2" s="1"/>
  <c r="T31" i="2"/>
  <c r="S31" i="2"/>
  <c r="AF30" i="2"/>
  <c r="AA30" i="2"/>
  <c r="Z30" i="2"/>
  <c r="U30" i="2"/>
  <c r="V30" i="2" s="1"/>
  <c r="T30" i="2"/>
  <c r="S30" i="2"/>
  <c r="AF29" i="2"/>
  <c r="AA29" i="2"/>
  <c r="Z29" i="2"/>
  <c r="U29" i="2"/>
  <c r="V29" i="2" s="1"/>
  <c r="T29" i="2"/>
  <c r="S29" i="2"/>
  <c r="AF28" i="2"/>
  <c r="AA28" i="2"/>
  <c r="Z28" i="2"/>
  <c r="U28" i="2"/>
  <c r="V28" i="2" s="1"/>
  <c r="T28" i="2"/>
  <c r="S28" i="2"/>
  <c r="AF27" i="2"/>
  <c r="AA27" i="2"/>
  <c r="Z27" i="2"/>
  <c r="U27" i="2"/>
  <c r="V27" i="2" s="1"/>
  <c r="T27" i="2"/>
  <c r="S27" i="2"/>
  <c r="AF26" i="2"/>
  <c r="AA26" i="2"/>
  <c r="Z26" i="2"/>
  <c r="U26" i="2"/>
  <c r="V26" i="2" s="1"/>
  <c r="T26" i="2"/>
  <c r="S26" i="2"/>
  <c r="AF25" i="2"/>
  <c r="AA25" i="2"/>
  <c r="Z25" i="2"/>
  <c r="U25" i="2"/>
  <c r="V25" i="2" s="1"/>
  <c r="T25" i="2"/>
  <c r="S25" i="2"/>
  <c r="AF24" i="2"/>
  <c r="AA24" i="2"/>
  <c r="Z24" i="2"/>
  <c r="U24" i="2"/>
  <c r="V24" i="2" s="1"/>
  <c r="T24" i="2"/>
  <c r="Q24" i="2" s="1"/>
  <c r="AF23" i="2"/>
  <c r="AA23" i="2"/>
  <c r="Z23" i="2"/>
  <c r="U23" i="2"/>
  <c r="T23" i="2"/>
  <c r="Q23" i="2" s="1"/>
  <c r="Q39" i="2" l="1"/>
  <c r="Q41" i="2"/>
  <c r="Q38" i="2"/>
  <c r="Q40" i="2"/>
  <c r="Q29" i="2"/>
  <c r="Q31" i="2"/>
  <c r="Q33" i="2"/>
  <c r="Q25" i="2"/>
  <c r="Q27" i="2"/>
  <c r="Q26" i="2"/>
  <c r="Q28" i="2"/>
  <c r="Q30" i="2"/>
  <c r="Q32" i="2"/>
  <c r="Q35" i="2"/>
  <c r="V23" i="2"/>
  <c r="AP102" i="2" l="1"/>
  <c r="AK102" i="2"/>
  <c r="AZ102" i="2"/>
  <c r="AU102" i="2"/>
  <c r="AZ103" i="2"/>
  <c r="AU103" i="2"/>
  <c r="AP103" i="2"/>
  <c r="AK103" i="2"/>
  <c r="AF103" i="2"/>
  <c r="AA103" i="2"/>
  <c r="AF102" i="2"/>
  <c r="AA102" i="2"/>
  <c r="AZ101" i="2"/>
  <c r="AU101" i="2"/>
  <c r="AP101" i="2"/>
  <c r="AK101" i="2"/>
  <c r="AF101" i="2"/>
  <c r="AA101" i="2"/>
  <c r="AZ100" i="2"/>
  <c r="AU100" i="2"/>
  <c r="AP100" i="2"/>
  <c r="AK100" i="2"/>
  <c r="AF100" i="2"/>
  <c r="AA100" i="2"/>
  <c r="R6" i="2"/>
  <c r="AU90" i="2"/>
  <c r="AP90" i="2"/>
  <c r="AK90" i="2"/>
  <c r="AF90" i="2"/>
  <c r="AA90" i="2"/>
  <c r="AZ89" i="2"/>
  <c r="AU89" i="2"/>
  <c r="AP89" i="2"/>
  <c r="AK89" i="2"/>
  <c r="AF89" i="2"/>
  <c r="AA89" i="2"/>
  <c r="AZ88" i="2"/>
  <c r="AU88" i="2"/>
  <c r="AP88" i="2"/>
  <c r="AK88" i="2"/>
  <c r="AF88" i="2"/>
  <c r="AA88" i="2"/>
  <c r="AZ87" i="2"/>
  <c r="AU87" i="2"/>
  <c r="AP87" i="2"/>
  <c r="AK87" i="2"/>
  <c r="AF87" i="2"/>
  <c r="AA87" i="2"/>
  <c r="U85" i="2"/>
  <c r="S85" i="2"/>
  <c r="BD85" i="2"/>
  <c r="BC85" i="2"/>
  <c r="BB85" i="2"/>
  <c r="BA85" i="2"/>
  <c r="AY85" i="2"/>
  <c r="AX85" i="2"/>
  <c r="AW85" i="2"/>
  <c r="AV85" i="2"/>
  <c r="AT85" i="2"/>
  <c r="AS85" i="2"/>
  <c r="AR85" i="2"/>
  <c r="AQ85" i="2"/>
  <c r="AO85" i="2"/>
  <c r="AN85" i="2"/>
  <c r="AM85" i="2"/>
  <c r="AL85" i="2"/>
  <c r="AJ85" i="2"/>
  <c r="AI85" i="2"/>
  <c r="AH85" i="2"/>
  <c r="AG85" i="2"/>
  <c r="AE85" i="2"/>
  <c r="AD85" i="2"/>
  <c r="AC85" i="2"/>
  <c r="AB85" i="2"/>
  <c r="X85" i="2"/>
  <c r="W85" i="2"/>
  <c r="R85" i="2"/>
  <c r="AZ84" i="2"/>
  <c r="AU84" i="2"/>
  <c r="AP84" i="2"/>
  <c r="AK84" i="2"/>
  <c r="AF84" i="2"/>
  <c r="AA84" i="2"/>
  <c r="AZ83" i="2"/>
  <c r="AU83" i="2"/>
  <c r="AP83" i="2"/>
  <c r="AK83" i="2"/>
  <c r="AF83" i="2"/>
  <c r="AA83" i="2"/>
  <c r="AZ82" i="2"/>
  <c r="AU82" i="2"/>
  <c r="AP82" i="2"/>
  <c r="AK82" i="2"/>
  <c r="AF82" i="2"/>
  <c r="AA82" i="2"/>
  <c r="BD80" i="2"/>
  <c r="BC80" i="2"/>
  <c r="BB80" i="2"/>
  <c r="BA80" i="2"/>
  <c r="AY80" i="2"/>
  <c r="AX80" i="2"/>
  <c r="AW80" i="2"/>
  <c r="AV80" i="2"/>
  <c r="AT80" i="2"/>
  <c r="AS80" i="2"/>
  <c r="AR80" i="2"/>
  <c r="AQ80" i="2"/>
  <c r="AO80" i="2"/>
  <c r="AN80" i="2"/>
  <c r="AM80" i="2"/>
  <c r="AL80" i="2"/>
  <c r="AJ80" i="2"/>
  <c r="AI80" i="2"/>
  <c r="AH80" i="2"/>
  <c r="AG80" i="2"/>
  <c r="AE80" i="2"/>
  <c r="AD80" i="2"/>
  <c r="AC80" i="2"/>
  <c r="AB80" i="2"/>
  <c r="Y80" i="2"/>
  <c r="X80" i="2"/>
  <c r="W80" i="2"/>
  <c r="R80" i="2"/>
  <c r="AZ79" i="2"/>
  <c r="AU79" i="2"/>
  <c r="AP79" i="2"/>
  <c r="AK79" i="2"/>
  <c r="AF79" i="2"/>
  <c r="AA79" i="2"/>
  <c r="AZ78" i="2"/>
  <c r="AU78" i="2"/>
  <c r="AP78" i="2"/>
  <c r="AK78" i="2"/>
  <c r="AF78" i="2"/>
  <c r="AA78" i="2"/>
  <c r="AZ77" i="2"/>
  <c r="AU77" i="2"/>
  <c r="AP77" i="2"/>
  <c r="AK77" i="2"/>
  <c r="AF77" i="2"/>
  <c r="AA77" i="2"/>
  <c r="S75" i="2"/>
  <c r="BD75" i="2"/>
  <c r="BC75" i="2"/>
  <c r="BB75" i="2"/>
  <c r="BA75" i="2"/>
  <c r="AY75" i="2"/>
  <c r="AX75" i="2"/>
  <c r="AW75" i="2"/>
  <c r="AV75" i="2"/>
  <c r="AT75" i="2"/>
  <c r="AS75" i="2"/>
  <c r="AR75" i="2"/>
  <c r="AQ75" i="2"/>
  <c r="AO75" i="2"/>
  <c r="AN75" i="2"/>
  <c r="AM75" i="2"/>
  <c r="AL75" i="2"/>
  <c r="AJ75" i="2"/>
  <c r="AI75" i="2"/>
  <c r="AH75" i="2"/>
  <c r="AG75" i="2"/>
  <c r="AE75" i="2"/>
  <c r="AD75" i="2"/>
  <c r="AC75" i="2"/>
  <c r="AB75" i="2"/>
  <c r="Y75" i="2"/>
  <c r="X75" i="2"/>
  <c r="W75" i="2"/>
  <c r="R75" i="2"/>
  <c r="AZ74" i="2"/>
  <c r="AU74" i="2"/>
  <c r="AP74" i="2"/>
  <c r="AK74" i="2"/>
  <c r="AF74" i="2"/>
  <c r="AA74" i="2"/>
  <c r="AZ73" i="2"/>
  <c r="AU73" i="2"/>
  <c r="AP73" i="2"/>
  <c r="AK73" i="2"/>
  <c r="AF73" i="2"/>
  <c r="AA73" i="2"/>
  <c r="AZ72" i="2"/>
  <c r="AU72" i="2"/>
  <c r="AP72" i="2"/>
  <c r="AK72" i="2"/>
  <c r="AF72" i="2"/>
  <c r="AA72" i="2"/>
  <c r="BD70" i="2"/>
  <c r="BC70" i="2"/>
  <c r="BB70" i="2"/>
  <c r="BA70" i="2"/>
  <c r="AY70" i="2"/>
  <c r="AX70" i="2"/>
  <c r="AW70" i="2"/>
  <c r="AV70" i="2"/>
  <c r="AT70" i="2"/>
  <c r="AS70" i="2"/>
  <c r="AR70" i="2"/>
  <c r="AQ70" i="2"/>
  <c r="AO70" i="2"/>
  <c r="AN70" i="2"/>
  <c r="AM70" i="2"/>
  <c r="AL70" i="2"/>
  <c r="AJ70" i="2"/>
  <c r="AI70" i="2"/>
  <c r="AH70" i="2"/>
  <c r="AG70" i="2"/>
  <c r="AE70" i="2"/>
  <c r="AD70" i="2"/>
  <c r="AC70" i="2"/>
  <c r="AB70" i="2"/>
  <c r="Y70" i="2"/>
  <c r="X70" i="2"/>
  <c r="W70" i="2"/>
  <c r="AZ66" i="2"/>
  <c r="AU66" i="2"/>
  <c r="AP66" i="2"/>
  <c r="AK66" i="2"/>
  <c r="AF66" i="2"/>
  <c r="AA66" i="2"/>
  <c r="AZ65" i="2"/>
  <c r="AU65" i="2"/>
  <c r="AP65" i="2"/>
  <c r="AK65" i="2"/>
  <c r="AF65" i="2"/>
  <c r="AA65" i="2"/>
  <c r="AZ64" i="2"/>
  <c r="AU64" i="2"/>
  <c r="AP64" i="2"/>
  <c r="AK64" i="2"/>
  <c r="AF64" i="2"/>
  <c r="AA64" i="2"/>
  <c r="AZ63" i="2"/>
  <c r="AU63" i="2"/>
  <c r="AP63" i="2"/>
  <c r="AK63" i="2"/>
  <c r="AF63" i="2"/>
  <c r="AA63" i="2"/>
  <c r="AZ62" i="2"/>
  <c r="AU62" i="2"/>
  <c r="AP62" i="2"/>
  <c r="AK62" i="2"/>
  <c r="AF62" i="2"/>
  <c r="AA62" i="2"/>
  <c r="AZ61" i="2"/>
  <c r="AU61" i="2"/>
  <c r="AP61" i="2"/>
  <c r="AK61" i="2"/>
  <c r="AF61" i="2"/>
  <c r="AA61" i="2"/>
  <c r="AZ60" i="2"/>
  <c r="AU60" i="2"/>
  <c r="AP60" i="2"/>
  <c r="AK60" i="2"/>
  <c r="AF60" i="2"/>
  <c r="AA60" i="2"/>
  <c r="AZ59" i="2"/>
  <c r="AU59" i="2"/>
  <c r="AP59" i="2"/>
  <c r="AK59" i="2"/>
  <c r="AF59" i="2"/>
  <c r="AA59" i="2"/>
  <c r="AZ58" i="2"/>
  <c r="AU58" i="2"/>
  <c r="AP58" i="2"/>
  <c r="AK58" i="2"/>
  <c r="AF58" i="2"/>
  <c r="AA58" i="2"/>
  <c r="AZ57" i="2"/>
  <c r="AU57" i="2"/>
  <c r="AP57" i="2"/>
  <c r="AK57" i="2"/>
  <c r="AF57" i="2"/>
  <c r="AA57" i="2"/>
  <c r="AZ56" i="2"/>
  <c r="AU56" i="2"/>
  <c r="AP56" i="2"/>
  <c r="AK56" i="2"/>
  <c r="AF56" i="2"/>
  <c r="AA56" i="2"/>
  <c r="BD54" i="2"/>
  <c r="BC54" i="2"/>
  <c r="BB54" i="2"/>
  <c r="BA54" i="2"/>
  <c r="AY54" i="2"/>
  <c r="AX54" i="2"/>
  <c r="AW54" i="2"/>
  <c r="AV54" i="2"/>
  <c r="AT54" i="2"/>
  <c r="AS54" i="2"/>
  <c r="AR54" i="2"/>
  <c r="AQ54" i="2"/>
  <c r="AO54" i="2"/>
  <c r="AN54" i="2"/>
  <c r="AM54" i="2"/>
  <c r="AL54" i="2"/>
  <c r="AJ54" i="2"/>
  <c r="AI54" i="2"/>
  <c r="AH54" i="2"/>
  <c r="AG54" i="2"/>
  <c r="AE54" i="2"/>
  <c r="AD54" i="2"/>
  <c r="AC54" i="2"/>
  <c r="AB54" i="2"/>
  <c r="Y54" i="2"/>
  <c r="X54" i="2"/>
  <c r="W54" i="2"/>
  <c r="R54" i="2"/>
  <c r="AZ53" i="2"/>
  <c r="AU53" i="2"/>
  <c r="AP53" i="2"/>
  <c r="AK53" i="2"/>
  <c r="AF53" i="2"/>
  <c r="AA53" i="2"/>
  <c r="AZ52" i="2"/>
  <c r="AU52" i="2"/>
  <c r="AP52" i="2"/>
  <c r="AK52" i="2"/>
  <c r="AF52" i="2"/>
  <c r="AA52" i="2"/>
  <c r="AZ51" i="2"/>
  <c r="AU51" i="2"/>
  <c r="AP51" i="2"/>
  <c r="AK51" i="2"/>
  <c r="AF51" i="2"/>
  <c r="AA51" i="2"/>
  <c r="BD49" i="2"/>
  <c r="BC49" i="2"/>
  <c r="BB49" i="2"/>
  <c r="BA49" i="2"/>
  <c r="AY49" i="2"/>
  <c r="AX49" i="2"/>
  <c r="AW49" i="2"/>
  <c r="AV49" i="2"/>
  <c r="AT49" i="2"/>
  <c r="AS49" i="2"/>
  <c r="AR49" i="2"/>
  <c r="AQ49" i="2"/>
  <c r="AO49" i="2"/>
  <c r="AN49" i="2"/>
  <c r="AM49" i="2"/>
  <c r="AL49" i="2"/>
  <c r="AJ49" i="2"/>
  <c r="AI49" i="2"/>
  <c r="AH49" i="2"/>
  <c r="AG49" i="2"/>
  <c r="AE49" i="2"/>
  <c r="AD49" i="2"/>
  <c r="AC49" i="2"/>
  <c r="AB49" i="2"/>
  <c r="Y49" i="2"/>
  <c r="X49" i="2"/>
  <c r="W49" i="2"/>
  <c r="R49" i="2"/>
  <c r="AZ48" i="2"/>
  <c r="AU48" i="2"/>
  <c r="AP48" i="2"/>
  <c r="AK48" i="2"/>
  <c r="AF48" i="2"/>
  <c r="AA48" i="2"/>
  <c r="AZ47" i="2"/>
  <c r="AU47" i="2"/>
  <c r="AP47" i="2"/>
  <c r="AK47" i="2"/>
  <c r="AF47" i="2"/>
  <c r="AA47" i="2"/>
  <c r="AZ46" i="2"/>
  <c r="AU46" i="2"/>
  <c r="AP46" i="2"/>
  <c r="AK46" i="2"/>
  <c r="AF46" i="2"/>
  <c r="AA46" i="2"/>
  <c r="AZ45" i="2"/>
  <c r="AU45" i="2"/>
  <c r="AP45" i="2"/>
  <c r="AK45" i="2"/>
  <c r="AF45" i="2"/>
  <c r="AA45" i="2"/>
  <c r="V45" i="2"/>
  <c r="BD43" i="2"/>
  <c r="BC43" i="2"/>
  <c r="BB43" i="2"/>
  <c r="BA43" i="2"/>
  <c r="AY43" i="2"/>
  <c r="AX43" i="2"/>
  <c r="AW43" i="2"/>
  <c r="AV43" i="2"/>
  <c r="AT43" i="2"/>
  <c r="AS43" i="2"/>
  <c r="AR43" i="2"/>
  <c r="AQ43" i="2"/>
  <c r="AO43" i="2"/>
  <c r="AN43" i="2"/>
  <c r="AM43" i="2"/>
  <c r="AL43" i="2"/>
  <c r="AJ43" i="2"/>
  <c r="AI43" i="2"/>
  <c r="AH43" i="2"/>
  <c r="AG43" i="2"/>
  <c r="AE43" i="2"/>
  <c r="AD43" i="2"/>
  <c r="AC43" i="2"/>
  <c r="AB43" i="2"/>
  <c r="Y43" i="2"/>
  <c r="X43" i="2"/>
  <c r="W43" i="2"/>
  <c r="R43" i="2"/>
  <c r="AZ41" i="2"/>
  <c r="AU41" i="2"/>
  <c r="AP41" i="2"/>
  <c r="AK41" i="2"/>
  <c r="AZ40" i="2"/>
  <c r="AU40" i="2"/>
  <c r="AP40" i="2"/>
  <c r="AK40" i="2"/>
  <c r="AZ38" i="2"/>
  <c r="AU38" i="2"/>
  <c r="AP38" i="2"/>
  <c r="AK38" i="2"/>
  <c r="AZ37" i="2"/>
  <c r="AU37" i="2"/>
  <c r="AP37" i="2"/>
  <c r="AK37" i="2"/>
  <c r="AZ30" i="2"/>
  <c r="AU30" i="2"/>
  <c r="AP30" i="2"/>
  <c r="AK30" i="2"/>
  <c r="AZ29" i="2"/>
  <c r="AU29" i="2"/>
  <c r="AP29" i="2"/>
  <c r="AK29" i="2"/>
  <c r="AZ28" i="2"/>
  <c r="AU28" i="2"/>
  <c r="AP28" i="2"/>
  <c r="AK28" i="2"/>
  <c r="AZ27" i="2"/>
  <c r="AU27" i="2"/>
  <c r="AP27" i="2"/>
  <c r="AK27" i="2"/>
  <c r="AZ26" i="2"/>
  <c r="AU26" i="2"/>
  <c r="AP26" i="2"/>
  <c r="AK26" i="2"/>
  <c r="AZ25" i="2"/>
  <c r="AU25" i="2"/>
  <c r="AP25" i="2"/>
  <c r="AK25" i="2"/>
  <c r="AZ23" i="2"/>
  <c r="AU23" i="2"/>
  <c r="AP23" i="2"/>
  <c r="AK23" i="2"/>
  <c r="BD20" i="2"/>
  <c r="BC20" i="2"/>
  <c r="BB20" i="2"/>
  <c r="BA20" i="2"/>
  <c r="AY20" i="2"/>
  <c r="AX20" i="2"/>
  <c r="AW20" i="2"/>
  <c r="AV20" i="2"/>
  <c r="AT20" i="2"/>
  <c r="AS20" i="2"/>
  <c r="AR20" i="2"/>
  <c r="AQ20" i="2"/>
  <c r="AO20" i="2"/>
  <c r="AN20" i="2"/>
  <c r="AM20" i="2"/>
  <c r="AL20" i="2"/>
  <c r="AJ20" i="2"/>
  <c r="AI20" i="2"/>
  <c r="AH20" i="2"/>
  <c r="AG20" i="2"/>
  <c r="AE20" i="2"/>
  <c r="AD20" i="2"/>
  <c r="AC20" i="2"/>
  <c r="AB20" i="2"/>
  <c r="Y20" i="2"/>
  <c r="X20" i="2"/>
  <c r="W20" i="2"/>
  <c r="R20" i="2"/>
  <c r="AF9" i="2"/>
  <c r="BE101" i="2" l="1"/>
  <c r="BE100" i="2"/>
  <c r="BE102" i="2"/>
  <c r="BE103" i="2"/>
  <c r="BE99" i="2"/>
  <c r="V7" i="2"/>
  <c r="BC69" i="2"/>
  <c r="BC67" i="2" s="1"/>
  <c r="BC42" i="2" s="1"/>
  <c r="AM69" i="2"/>
  <c r="AM67" i="2" s="1"/>
  <c r="AM42" i="2" s="1"/>
  <c r="BB69" i="2"/>
  <c r="BB67" i="2" s="1"/>
  <c r="BB42" i="2" s="1"/>
  <c r="AK80" i="2"/>
  <c r="Q85" i="2"/>
  <c r="AA43" i="2"/>
  <c r="AU43" i="2"/>
  <c r="AK49" i="2"/>
  <c r="V6" i="2"/>
  <c r="V8" i="2"/>
  <c r="AU49" i="2"/>
  <c r="AT69" i="2"/>
  <c r="AT67" i="2" s="1"/>
  <c r="AT42" i="2" s="1"/>
  <c r="R8" i="2"/>
  <c r="Z75" i="2"/>
  <c r="AA85" i="2"/>
  <c r="AF97" i="2"/>
  <c r="W69" i="2"/>
  <c r="W67" i="2" s="1"/>
  <c r="W93" i="2" s="1"/>
  <c r="Z43" i="2"/>
  <c r="AK43" i="2"/>
  <c r="AP96" i="2"/>
  <c r="AK97" i="2"/>
  <c r="S44" i="2"/>
  <c r="V20" i="2"/>
  <c r="AF54" i="2"/>
  <c r="AZ54" i="2"/>
  <c r="AH69" i="2"/>
  <c r="AH67" i="2" s="1"/>
  <c r="AH42" i="2" s="1"/>
  <c r="S80" i="2"/>
  <c r="AA80" i="2"/>
  <c r="AU80" i="2"/>
  <c r="AE69" i="2"/>
  <c r="AE67" i="2" s="1"/>
  <c r="AE42" i="2" s="1"/>
  <c r="U20" i="2"/>
  <c r="U43" i="2"/>
  <c r="AP43" i="2"/>
  <c r="AL69" i="2"/>
  <c r="AL67" i="2" s="1"/>
  <c r="AK98" i="2" s="1"/>
  <c r="AQ69" i="2"/>
  <c r="AQ67" i="2" s="1"/>
  <c r="AQ42" i="2" s="1"/>
  <c r="AV69" i="2"/>
  <c r="AV67" i="2" s="1"/>
  <c r="AU98" i="2" s="1"/>
  <c r="BA69" i="2"/>
  <c r="BA67" i="2" s="1"/>
  <c r="BA42" i="2" s="1"/>
  <c r="S70" i="2"/>
  <c r="AD69" i="2"/>
  <c r="AD67" i="2" s="1"/>
  <c r="AD42" i="2" s="1"/>
  <c r="V75" i="2"/>
  <c r="AU85" i="2"/>
  <c r="AU97" i="2"/>
  <c r="R7" i="2"/>
  <c r="AR69" i="2"/>
  <c r="AR67" i="2" s="1"/>
  <c r="AR42" i="2" s="1"/>
  <c r="AZ43" i="2"/>
  <c r="U70" i="2"/>
  <c r="V70" i="2"/>
  <c r="AY69" i="2"/>
  <c r="AY67" i="2" s="1"/>
  <c r="AY42" i="2" s="1"/>
  <c r="AU20" i="2"/>
  <c r="AA49" i="2"/>
  <c r="AA75" i="2"/>
  <c r="AA20" i="2"/>
  <c r="V49" i="2"/>
  <c r="X69" i="2"/>
  <c r="X67" i="2" s="1"/>
  <c r="X42" i="2" s="1"/>
  <c r="AI69" i="2"/>
  <c r="AI67" i="2" s="1"/>
  <c r="AI42" i="2" s="1"/>
  <c r="AK96" i="2"/>
  <c r="G7" i="2" s="1"/>
  <c r="U75" i="2"/>
  <c r="AZ75" i="2"/>
  <c r="AF43" i="2"/>
  <c r="AK70" i="2"/>
  <c r="AA54" i="2"/>
  <c r="AC69" i="2"/>
  <c r="AC67" i="2" s="1"/>
  <c r="AC42" i="2" s="1"/>
  <c r="AU75" i="2"/>
  <c r="AK75" i="2"/>
  <c r="T85" i="2"/>
  <c r="AZ20" i="2"/>
  <c r="Z80" i="2"/>
  <c r="V85" i="2"/>
  <c r="AK85" i="2"/>
  <c r="AF85" i="2"/>
  <c r="AZ85" i="2"/>
  <c r="AF20" i="2"/>
  <c r="AF95" i="2" s="1"/>
  <c r="AF49" i="2"/>
  <c r="AZ49" i="2"/>
  <c r="T49" i="2"/>
  <c r="AP49" i="2"/>
  <c r="S55" i="2"/>
  <c r="S54" i="2" s="1"/>
  <c r="Y69" i="2"/>
  <c r="Y67" i="2" s="1"/>
  <c r="Y42" i="2" s="1"/>
  <c r="AA70" i="2"/>
  <c r="AU70" i="2"/>
  <c r="AF70" i="2"/>
  <c r="AZ70" i="2"/>
  <c r="AA96" i="2"/>
  <c r="AU96" i="2"/>
  <c r="AK20" i="2"/>
  <c r="AP20" i="2"/>
  <c r="S50" i="2"/>
  <c r="Z49" i="2"/>
  <c r="BD69" i="2"/>
  <c r="BD67" i="2" s="1"/>
  <c r="BD42" i="2" s="1"/>
  <c r="AA97" i="2"/>
  <c r="AF75" i="2"/>
  <c r="AZ97" i="2"/>
  <c r="AX69" i="2"/>
  <c r="AX67" i="2" s="1"/>
  <c r="AX42" i="2" s="1"/>
  <c r="AF96" i="2"/>
  <c r="AZ96" i="2"/>
  <c r="T20" i="2"/>
  <c r="Z20" i="2"/>
  <c r="T43" i="2"/>
  <c r="Z54" i="2"/>
  <c r="AK54" i="2"/>
  <c r="Z70" i="2"/>
  <c r="Q45" i="2"/>
  <c r="Q43" i="2" s="1"/>
  <c r="V43" i="2"/>
  <c r="U49" i="2"/>
  <c r="S49" i="2"/>
  <c r="AG69" i="2"/>
  <c r="AG67" i="2" s="1"/>
  <c r="AG42" i="2" s="1"/>
  <c r="AO69" i="2"/>
  <c r="AO67" i="2" s="1"/>
  <c r="AO42" i="2" s="1"/>
  <c r="T70" i="2"/>
  <c r="AP97" i="2"/>
  <c r="T75" i="2"/>
  <c r="S43" i="2"/>
  <c r="U54" i="2"/>
  <c r="AU54" i="2"/>
  <c r="T54" i="2"/>
  <c r="AP54" i="2"/>
  <c r="V54" i="2"/>
  <c r="AP80" i="2"/>
  <c r="Z85" i="2"/>
  <c r="AP85" i="2"/>
  <c r="AW69" i="2"/>
  <c r="AW67" i="2" s="1"/>
  <c r="AW42" i="2" s="1"/>
  <c r="T80" i="2"/>
  <c r="AF80" i="2"/>
  <c r="AZ80" i="2"/>
  <c r="AB69" i="2"/>
  <c r="AB67" i="2" s="1"/>
  <c r="AA98" i="2" s="1"/>
  <c r="AJ69" i="2"/>
  <c r="AJ67" i="2" s="1"/>
  <c r="AJ42" i="2" s="1"/>
  <c r="AN69" i="2"/>
  <c r="AN67" i="2" s="1"/>
  <c r="AN42" i="2" s="1"/>
  <c r="AS69" i="2"/>
  <c r="AS67" i="2" s="1"/>
  <c r="AS42" i="2" s="1"/>
  <c r="AP70" i="2"/>
  <c r="R69" i="2"/>
  <c r="R67" i="2" s="1"/>
  <c r="R42" i="2" s="1"/>
  <c r="AP75" i="2"/>
  <c r="U80" i="2"/>
  <c r="AP95" i="2" l="1"/>
  <c r="AA95" i="2"/>
  <c r="AZ95" i="2"/>
  <c r="AK95" i="2"/>
  <c r="AU95" i="2"/>
  <c r="R9" i="2"/>
  <c r="BE96" i="2"/>
  <c r="AL42" i="2"/>
  <c r="J6" i="2"/>
  <c r="BE97" i="2"/>
  <c r="AF98" i="2"/>
  <c r="Q20" i="2"/>
  <c r="V9" i="2"/>
  <c r="AF69" i="2"/>
  <c r="AF67" i="2" s="1"/>
  <c r="AF93" i="2" s="1"/>
  <c r="AF94" i="2" s="1"/>
  <c r="J7" i="2"/>
  <c r="Q80" i="2"/>
  <c r="S21" i="2"/>
  <c r="S20" i="2" s="1"/>
  <c r="J8" i="2"/>
  <c r="X93" i="2"/>
  <c r="S69" i="2"/>
  <c r="G6" i="2"/>
  <c r="AA69" i="2"/>
  <c r="AA67" i="2" s="1"/>
  <c r="AA42" i="2" s="1"/>
  <c r="Q70" i="2"/>
  <c r="Y93" i="2"/>
  <c r="AK69" i="2"/>
  <c r="AK67" i="2" s="1"/>
  <c r="AK93" i="2" s="1"/>
  <c r="AK94" i="2" s="1"/>
  <c r="S68" i="2"/>
  <c r="S67" i="2" s="1"/>
  <c r="S42" i="2" s="1"/>
  <c r="AP98" i="2"/>
  <c r="O7" i="2" s="1"/>
  <c r="V80" i="2"/>
  <c r="V69" i="2" s="1"/>
  <c r="V67" i="2" s="1"/>
  <c r="V93" i="2" s="1"/>
  <c r="W42" i="2"/>
  <c r="AZ98" i="2"/>
  <c r="O8" i="2" s="1"/>
  <c r="G8" i="2"/>
  <c r="AV42" i="2"/>
  <c r="AU69" i="2"/>
  <c r="AU67" i="2" s="1"/>
  <c r="AU42" i="2" s="1"/>
  <c r="U69" i="2"/>
  <c r="U67" i="2" s="1"/>
  <c r="U93" i="2" s="1"/>
  <c r="O6" i="2"/>
  <c r="AZ69" i="2"/>
  <c r="AZ67" i="2" s="1"/>
  <c r="AZ42" i="2" s="1"/>
  <c r="AB42" i="2"/>
  <c r="B6" i="2"/>
  <c r="T69" i="2"/>
  <c r="T67" i="2" s="1"/>
  <c r="T42" i="2" s="1"/>
  <c r="R93" i="2"/>
  <c r="AP69" i="2"/>
  <c r="AP67" i="2" s="1"/>
  <c r="AP93" i="2" s="1"/>
  <c r="AP94" i="2" s="1"/>
  <c r="Z69" i="2"/>
  <c r="Z67" i="2" s="1"/>
  <c r="Z93" i="2" s="1"/>
  <c r="Q69" i="2" l="1"/>
  <c r="Q67" i="2" s="1"/>
  <c r="Q93" i="2" s="1"/>
  <c r="O9" i="2"/>
  <c r="B7" i="2"/>
  <c r="AP7" i="2" s="1"/>
  <c r="BE98" i="2"/>
  <c r="AF42" i="2"/>
  <c r="BE95" i="2"/>
  <c r="AU93" i="2"/>
  <c r="AU94" i="2" s="1"/>
  <c r="AZ93" i="2"/>
  <c r="AZ94" i="2" s="1"/>
  <c r="S93" i="2"/>
  <c r="J9" i="2"/>
  <c r="AA93" i="2"/>
  <c r="AA94" i="2" s="1"/>
  <c r="AK42" i="2"/>
  <c r="G9" i="2"/>
  <c r="B8" i="2"/>
  <c r="AP8" i="2" s="1"/>
  <c r="V42" i="2"/>
  <c r="U42" i="2"/>
  <c r="AP42" i="2"/>
  <c r="Z42" i="2"/>
  <c r="T93" i="2"/>
  <c r="AP6" i="2"/>
  <c r="Q42" i="2" l="1"/>
  <c r="AP9" i="2"/>
  <c r="B9" i="2"/>
</calcChain>
</file>

<file path=xl/sharedStrings.xml><?xml version="1.0" encoding="utf-8"?>
<sst xmlns="http://schemas.openxmlformats.org/spreadsheetml/2006/main" count="382" uniqueCount="245">
  <si>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</si>
  <si>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</si>
  <si>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</si>
  <si>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</si>
  <si>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</si>
  <si>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</si>
  <si>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</si>
  <si>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</si>
  <si>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15.02.12 Монтаж, техническое обслуживание и ремонт промышленного оборудования (по отраслям)</t>
  </si>
  <si>
    <t>код и наименование специальности СПО</t>
  </si>
  <si>
    <t>Квалификация:  техник-механик</t>
  </si>
  <si>
    <t>Форма обучения — очная</t>
  </si>
  <si>
    <r>
      <rPr>
        <sz val="14"/>
        <color theme="1"/>
        <rFont val="Times New Roman"/>
        <family val="1"/>
        <charset val="204"/>
      </rPr>
      <t>Уровень образования, необходимый для приема на обучение  —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</si>
  <si>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</si>
  <si>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</si>
  <si>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</si>
  <si>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</si>
  <si>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</si>
  <si>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</si>
  <si>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</si>
  <si>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</si>
  <si>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</si>
  <si>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</si>
  <si>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</si>
  <si>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</si>
  <si>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</si>
  <si>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</si>
  <si>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</si>
  <si>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</si>
  <si>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</si>
  <si>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</si>
  <si>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</si>
  <si>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</si>
  <si>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</si>
  <si>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</si>
  <si>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</si>
  <si>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</si>
  <si>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</si>
  <si>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</si>
  <si>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</si>
  <si>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</si>
  <si>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</si>
  <si>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</si>
  <si>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</si>
  <si>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</si>
  <si>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</si>
  <si>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</si>
  <si>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</si>
  <si>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</si>
  <si>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</si>
  <si>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</si>
  <si>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</si>
  <si>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</si>
  <si>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</si>
  <si>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</si>
  <si>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</si>
  <si>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</si>
  <si>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</si>
  <si>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</si>
  <si>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</si>
  <si>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</si>
  <si>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</si>
  <si>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</si>
  <si>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</si>
  <si>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</si>
  <si>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</si>
  <si>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Информатика</t>
  </si>
  <si>
    <t>Физика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</si>
  <si>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</si>
  <si>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</si>
  <si>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</si>
  <si>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</si>
  <si>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</si>
  <si>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</si>
  <si>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</si>
  <si>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</si>
  <si>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</si>
  <si>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</si>
  <si>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</si>
  <si>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</si>
  <si>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</si>
  <si>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</si>
  <si>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</si>
  <si>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ОП.00</t>
  </si>
  <si>
    <t>Общепрофессиональный  цикл</t>
  </si>
  <si>
    <t>ОП.01</t>
  </si>
  <si>
    <t>Инженерная графика</t>
  </si>
  <si>
    <t>ОП.02</t>
  </si>
  <si>
    <t>Материаловедение</t>
  </si>
  <si>
    <t>ОП.03</t>
  </si>
  <si>
    <t>Техническая механика</t>
  </si>
  <si>
    <t>ОП.04</t>
  </si>
  <si>
    <t>Метрология, стандартизация и подтверждение соответствия</t>
  </si>
  <si>
    <t>ОП.05</t>
  </si>
  <si>
    <t>Электротехника и основы электроники</t>
  </si>
  <si>
    <t>ОП.06</t>
  </si>
  <si>
    <t>Технологическое оборудование</t>
  </si>
  <si>
    <t>ОП.07</t>
  </si>
  <si>
    <t>Технология отрасли</t>
  </si>
  <si>
    <t>ОП.08</t>
  </si>
  <si>
    <t>Обработка металлов резанием, станки и инструменты</t>
  </si>
  <si>
    <t>ОП.09</t>
  </si>
  <si>
    <t>Охрана труда и бережливое производство</t>
  </si>
  <si>
    <t>ОП.10</t>
  </si>
  <si>
    <t>Экономика отрасли</t>
  </si>
  <si>
    <t>ОП.11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</si>
  <si>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</si>
  <si>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</si>
  <si>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</si>
  <si>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</si>
  <si>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</si>
  <si>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</si>
  <si>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Монтаж промышленного оборудования и пусконаладочные работы</t>
  </si>
  <si>
    <t>Экзамен по модулю</t>
  </si>
  <si>
    <t>МДК.01.01</t>
  </si>
  <si>
    <t>УП.01</t>
  </si>
  <si>
    <t>ПП.01</t>
  </si>
  <si>
    <t>ПМ.02</t>
  </si>
  <si>
    <t>Техническое обслуживание и ремонт  промышленного оборудования</t>
  </si>
  <si>
    <t>МДК.02.01</t>
  </si>
  <si>
    <t>УП.02</t>
  </si>
  <si>
    <t>ПП.02</t>
  </si>
  <si>
    <t>ПМ.03</t>
  </si>
  <si>
    <t>Организация ремонтных, монтажных и наладочных работ по промышленному оборудованию</t>
  </si>
  <si>
    <t>МДК.03.01</t>
  </si>
  <si>
    <t>УП.03</t>
  </si>
  <si>
    <t>ПП.03</t>
  </si>
  <si>
    <t>ПМ.04</t>
  </si>
  <si>
    <t>МДК.04.01</t>
  </si>
  <si>
    <t>УП.04</t>
  </si>
  <si>
    <t>ПП.04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</si>
  <si>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</si>
  <si>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</si>
  <si>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</si>
  <si>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</si>
  <si>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</si>
  <si>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</si>
  <si>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</si>
  <si>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</si>
  <si>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</si>
  <si>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</si>
  <si>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</si>
  <si>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</si>
  <si>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</si>
  <si>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</si>
  <si>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</si>
  <si>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</si>
  <si>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</si>
  <si>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</si>
  <si>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</si>
  <si>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</si>
  <si>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</si>
  <si>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</si>
  <si>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</si>
  <si>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</si>
  <si>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</si>
  <si>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</si>
  <si>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</si>
  <si>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</si>
  <si>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</si>
  <si>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</si>
  <si>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</si>
  <si>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</si>
  <si>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</si>
  <si>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</si>
  <si>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</si>
  <si>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</si>
  <si>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</si>
  <si>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</si>
  <si>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</si>
  <si>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</si>
  <si>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</si>
  <si>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</si>
  <si>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</si>
  <si>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</si>
  <si>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</si>
  <si>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</si>
  <si>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</si>
  <si>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</si>
  <si>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</si>
  <si>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</si>
  <si>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3. Перечень кабинетов, лабораторий, мастерских и других помещений для подготовки по специальности</t>
  </si>
  <si>
    <t>Основы проектной деятельности</t>
  </si>
  <si>
    <t>Освоение одной или нескольких профессий рабочих, должностей служащих</t>
  </si>
  <si>
    <t>Профиль получаемого профессионального образования — технологический</t>
  </si>
  <si>
    <t>Базовые дисциплины</t>
  </si>
  <si>
    <t>ООД.01</t>
  </si>
  <si>
    <t>ООД.02</t>
  </si>
  <si>
    <t>ООД.03</t>
  </si>
  <si>
    <t>ООД.04</t>
  </si>
  <si>
    <t>ООД.05</t>
  </si>
  <si>
    <t>Химия</t>
  </si>
  <si>
    <t>ООД.06</t>
  </si>
  <si>
    <t>Биология</t>
  </si>
  <si>
    <t>ООД.07</t>
  </si>
  <si>
    <t>ООД.08</t>
  </si>
  <si>
    <t>Обществознание</t>
  </si>
  <si>
    <t>ООД.09</t>
  </si>
  <si>
    <t>География</t>
  </si>
  <si>
    <t>ООД.10</t>
  </si>
  <si>
    <t>ООД.11</t>
  </si>
  <si>
    <t>Профильные дисциплины</t>
  </si>
  <si>
    <t>ПД.01</t>
  </si>
  <si>
    <t>ПД.02</t>
  </si>
  <si>
    <t>Дополнительные учебные дисицплины, курсы по выбору обучающихся</t>
  </si>
  <si>
    <t>ДУД.01</t>
  </si>
  <si>
    <t>ДУД.02</t>
  </si>
  <si>
    <t>Основы финансовой грамотности</t>
  </si>
  <si>
    <t>ДУД.03</t>
  </si>
  <si>
    <t>ДУД.04</t>
  </si>
  <si>
    <t xml:space="preserve">Второй иностранный язык (немецкий) </t>
  </si>
  <si>
    <t>Срок обучения — 2 г. 10 мес.</t>
  </si>
  <si>
    <t>Осуществление монтажных и пусконаладочных работ промышленного оборудования</t>
  </si>
  <si>
    <t>Техническое обслуживание и ремонт промышленного оборудования</t>
  </si>
  <si>
    <t>6 сем.     24 нед.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</si>
  <si>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по компетенции "Бережливое производство" в период с 18.05 по 28.06, в соответствии с утверждаемым отдельным графиком.</t>
  </si>
  <si>
    <t>Русского языка</t>
  </si>
  <si>
    <t>Литературы</t>
  </si>
  <si>
    <t>Иностранного языка</t>
  </si>
  <si>
    <t>Информатики</t>
  </si>
  <si>
    <t>Химии</t>
  </si>
  <si>
    <t>Биологии</t>
  </si>
  <si>
    <t>Истории</t>
  </si>
  <si>
    <t>Обществознания</t>
  </si>
  <si>
    <t>Географии</t>
  </si>
  <si>
    <t>Основ безопасности жизнедеятельности</t>
  </si>
  <si>
    <t>Математики</t>
  </si>
  <si>
    <t>Физики</t>
  </si>
  <si>
    <t>Бережливого производства</t>
  </si>
  <si>
    <t>Социально-экономических дисциплин</t>
  </si>
  <si>
    <t>Инженерной графики</t>
  </si>
  <si>
    <t>Охраны труда</t>
  </si>
  <si>
    <t>Технической механики</t>
  </si>
  <si>
    <t>Электротехники и электроники</t>
  </si>
  <si>
    <t>Материаловедения</t>
  </si>
  <si>
    <t>Метрологии, стандартизации и сертификации</t>
  </si>
  <si>
    <t>Экологических основ природопользования</t>
  </si>
  <si>
    <t>Монтажа, технической эксплуатации и ремонта промышленного оборудования</t>
  </si>
  <si>
    <t>Выполнение работ по профессии "18559 Слесарь ремонтник"</t>
  </si>
  <si>
    <t>Слесарная</t>
  </si>
  <si>
    <t>Монтажа, наладки, ремонта и эксплуатации промышленного оборудования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</si>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</sst>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.0"/>
    <numFmt numFmtId="166" formatCode="[$-419]0"/>
    <numFmt numFmtId="167" formatCode="0.0"/>
    <numFmt numFmtId="168" formatCode="#,##0.00&quot; &quot;[$руб.-419];[Red]&quot;-&quot;#,##0.00&quot; &quot;[$руб.-419]"/>
  </numFmts>
  <fonts count="31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7"/>
      <color rgb="FF0000CC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308">
    <xf numFmtId="0" fontId="0" fillId="0" borderId="0" xfId="0"/>
    <xf numFmtId="164" fontId="5" fillId="0" borderId="0" xfId="1" applyFont="1"/>
    <xf numFmtId="164" fontId="4" fillId="0" borderId="0" xfId="1" applyFont="1"/>
    <xf numFmtId="164" fontId="6" fillId="0" borderId="0" xfId="1" applyFont="1" applyAlignment="1">
      <alignment horizontal="center"/>
    </xf>
    <xf numFmtId="164" fontId="7" fillId="0" borderId="0" xfId="1" applyFont="1" applyAlignment="1">
      <alignment wrapText="1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/>
    </xf>
    <xf numFmtId="164" fontId="15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4" fillId="0" borderId="0" xfId="1" applyFont="1"/>
    <xf numFmtId="164" fontId="15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3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5" fillId="0" borderId="1" xfId="1" applyFont="1" applyBorder="1" applyAlignment="1">
      <alignment horizontal="left" vertical="top" wrapText="1"/>
    </xf>
    <xf numFmtId="164" fontId="15" fillId="0" borderId="0" xfId="1" applyFont="1" applyAlignment="1">
      <alignment horizontal="left" vertical="top" wrapText="1"/>
    </xf>
    <xf numFmtId="164" fontId="18" fillId="0" borderId="0" xfId="1" applyFont="1" applyAlignment="1">
      <alignment horizontal="center"/>
    </xf>
    <xf numFmtId="164" fontId="20" fillId="0" borderId="0" xfId="1" applyFont="1" applyAlignment="1">
      <alignment horizontal="center"/>
    </xf>
    <xf numFmtId="164" fontId="15" fillId="0" borderId="5" xfId="1" applyFont="1" applyBorder="1"/>
    <xf numFmtId="164" fontId="15" fillId="0" borderId="0" xfId="1" applyFont="1"/>
    <xf numFmtId="164" fontId="13" fillId="3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6" xfId="1" applyFont="1" applyBorder="1" applyAlignment="1">
      <alignment horizontal="center"/>
    </xf>
    <xf numFmtId="164" fontId="15" fillId="0" borderId="10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 wrapText="1"/>
    </xf>
    <xf numFmtId="164" fontId="15" fillId="0" borderId="11" xfId="1" applyFont="1" applyBorder="1" applyAlignment="1">
      <alignment vertical="center" textRotation="90" wrapText="1"/>
    </xf>
    <xf numFmtId="164" fontId="15" fillId="0" borderId="11" xfId="1" applyFont="1" applyBorder="1" applyAlignment="1">
      <alignment vertical="center" textRotation="90"/>
    </xf>
    <xf numFmtId="164" fontId="13" fillId="0" borderId="0" xfId="1" applyFont="1" applyAlignment="1">
      <alignment vertical="center" textRotation="90" wrapText="1"/>
    </xf>
    <xf numFmtId="164" fontId="13" fillId="4" borderId="11" xfId="1" applyFont="1" applyFill="1" applyBorder="1" applyAlignment="1">
      <alignment horizontal="center" vertical="center"/>
    </xf>
    <xf numFmtId="164" fontId="14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6" xfId="1" applyFont="1" applyFill="1" applyBorder="1" applyAlignment="1">
      <alignment horizontal="center" vertical="center"/>
    </xf>
    <xf numFmtId="166" fontId="13" fillId="4" borderId="6" xfId="1" applyNumberFormat="1" applyFont="1" applyFill="1" applyBorder="1" applyAlignment="1">
      <alignment horizontal="center" vertical="center"/>
    </xf>
    <xf numFmtId="166" fontId="14" fillId="0" borderId="6" xfId="1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7" fontId="13" fillId="4" borderId="6" xfId="1" applyNumberFormat="1" applyFont="1" applyFill="1" applyBorder="1" applyAlignment="1">
      <alignment horizontal="center" vertical="center"/>
    </xf>
    <xf numFmtId="166" fontId="13" fillId="4" borderId="12" xfId="1" applyNumberFormat="1" applyFont="1" applyFill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4" fontId="21" fillId="0" borderId="0" xfId="1" applyFont="1"/>
    <xf numFmtId="164" fontId="13" fillId="0" borderId="2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4" fillId="0" borderId="6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5" fillId="5" borderId="1" xfId="1" applyFont="1" applyFill="1" applyBorder="1"/>
    <xf numFmtId="166" fontId="15" fillId="5" borderId="3" xfId="1" applyNumberFormat="1" applyFont="1" applyFill="1" applyBorder="1" applyAlignment="1">
      <alignment horizontal="center" vertical="center"/>
    </xf>
    <xf numFmtId="164" fontId="15" fillId="5" borderId="2" xfId="1" applyFont="1" applyFill="1" applyBorder="1" applyAlignment="1">
      <alignment horizontal="center"/>
    </xf>
    <xf numFmtId="166" fontId="15" fillId="5" borderId="1" xfId="1" applyNumberFormat="1" applyFont="1" applyFill="1" applyBorder="1" applyAlignment="1">
      <alignment horizontal="center" vertical="center"/>
    </xf>
    <xf numFmtId="164" fontId="15" fillId="5" borderId="1" xfId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5" fillId="5" borderId="3" xfId="1" applyFont="1" applyFill="1" applyBorder="1" applyAlignment="1">
      <alignment horizontal="center" vertical="center"/>
    </xf>
    <xf numFmtId="164" fontId="15" fillId="5" borderId="8" xfId="1" applyFont="1" applyFill="1" applyBorder="1" applyAlignment="1">
      <alignment horizontal="center" vertical="center"/>
    </xf>
    <xf numFmtId="164" fontId="15" fillId="3" borderId="1" xfId="1" applyFont="1" applyFill="1" applyBorder="1"/>
    <xf numFmtId="49" fontId="15" fillId="3" borderId="1" xfId="1" applyNumberFormat="1" applyFont="1" applyFill="1" applyBorder="1" applyAlignment="1">
      <alignment horizontal="center"/>
    </xf>
    <xf numFmtId="164" fontId="15" fillId="3" borderId="12" xfId="1" applyFont="1" applyFill="1" applyBorder="1" applyAlignment="1">
      <alignment horizontal="center" vertical="center"/>
    </xf>
    <xf numFmtId="164" fontId="15" fillId="3" borderId="1" xfId="1" applyFont="1" applyFill="1" applyBorder="1" applyAlignment="1">
      <alignment horizontal="center" vertical="center"/>
    </xf>
    <xf numFmtId="166" fontId="15" fillId="3" borderId="12" xfId="1" applyNumberFormat="1" applyFont="1" applyFill="1" applyBorder="1" applyAlignment="1">
      <alignment horizontal="center" vertical="center"/>
    </xf>
    <xf numFmtId="164" fontId="15" fillId="3" borderId="6" xfId="1" applyFont="1" applyFill="1" applyBorder="1" applyAlignment="1">
      <alignment horizontal="center" vertical="center"/>
    </xf>
    <xf numFmtId="164" fontId="16" fillId="3" borderId="12" xfId="1" applyFont="1" applyFill="1" applyBorder="1" applyAlignment="1">
      <alignment horizontal="center" vertical="center"/>
    </xf>
    <xf numFmtId="164" fontId="15" fillId="3" borderId="2" xfId="1" applyFont="1" applyFill="1" applyBorder="1" applyAlignment="1">
      <alignment horizontal="center" vertical="center"/>
    </xf>
    <xf numFmtId="164" fontId="15" fillId="0" borderId="1" xfId="1" applyFont="1" applyBorder="1"/>
    <xf numFmtId="164" fontId="15" fillId="0" borderId="1" xfId="1" applyFont="1" applyBorder="1" applyAlignment="1">
      <alignment horizontal="center"/>
    </xf>
    <xf numFmtId="166" fontId="15" fillId="0" borderId="3" xfId="1" applyNumberFormat="1" applyFon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164" fontId="15" fillId="0" borderId="3" xfId="1" applyFont="1" applyBorder="1" applyAlignment="1">
      <alignment horizontal="center"/>
    </xf>
    <xf numFmtId="164" fontId="15" fillId="0" borderId="8" xfId="1" applyFont="1" applyBorder="1" applyAlignment="1">
      <alignment horizontal="center"/>
    </xf>
    <xf numFmtId="164" fontId="13" fillId="0" borderId="1" xfId="1" applyFont="1" applyBorder="1"/>
    <xf numFmtId="166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164" fontId="14" fillId="3" borderId="1" xfId="1" applyFont="1" applyFill="1" applyBorder="1" applyAlignment="1">
      <alignment horizontal="center"/>
    </xf>
    <xf numFmtId="164" fontId="13" fillId="3" borderId="9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13" xfId="1" applyFont="1" applyFill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15" fillId="5" borderId="13" xfId="1" applyFont="1" applyFill="1" applyBorder="1"/>
    <xf numFmtId="166" fontId="15" fillId="5" borderId="9" xfId="1" applyNumberFormat="1" applyFont="1" applyFill="1" applyBorder="1" applyAlignment="1">
      <alignment horizontal="center"/>
    </xf>
    <xf numFmtId="166" fontId="15" fillId="5" borderId="13" xfId="1" applyNumberFormat="1" applyFont="1" applyFill="1" applyBorder="1" applyAlignment="1">
      <alignment horizontal="center"/>
    </xf>
    <xf numFmtId="166" fontId="15" fillId="5" borderId="1" xfId="1" applyNumberFormat="1" applyFont="1" applyFill="1" applyBorder="1" applyAlignment="1">
      <alignment horizontal="center"/>
    </xf>
    <xf numFmtId="166" fontId="15" fillId="5" borderId="3" xfId="1" applyNumberFormat="1" applyFont="1" applyFill="1" applyBorder="1" applyAlignment="1">
      <alignment horizontal="center"/>
    </xf>
    <xf numFmtId="166" fontId="15" fillId="5" borderId="8" xfId="1" applyNumberFormat="1" applyFont="1" applyFill="1" applyBorder="1" applyAlignment="1">
      <alignment horizontal="center"/>
    </xf>
    <xf numFmtId="164" fontId="15" fillId="6" borderId="1" xfId="1" applyFont="1" applyFill="1" applyBorder="1"/>
    <xf numFmtId="166" fontId="15" fillId="6" borderId="9" xfId="1" applyNumberFormat="1" applyFont="1" applyFill="1" applyBorder="1" applyAlignment="1">
      <alignment horizontal="center"/>
    </xf>
    <xf numFmtId="166" fontId="15" fillId="6" borderId="13" xfId="1" applyNumberFormat="1" applyFont="1" applyFill="1" applyBorder="1" applyAlignment="1">
      <alignment horizontal="center"/>
    </xf>
    <xf numFmtId="166" fontId="15" fillId="6" borderId="14" xfId="1" applyNumberFormat="1" applyFont="1" applyFill="1" applyBorder="1" applyAlignment="1">
      <alignment horizontal="center"/>
    </xf>
    <xf numFmtId="164" fontId="13" fillId="3" borderId="0" xfId="1" applyFont="1" applyFill="1"/>
    <xf numFmtId="164" fontId="15" fillId="3" borderId="0" xfId="1" applyFont="1" applyFill="1"/>
    <xf numFmtId="166" fontId="15" fillId="3" borderId="1" xfId="1" applyNumberFormat="1" applyFont="1" applyFill="1" applyBorder="1" applyAlignment="1">
      <alignment horizontal="center" vertical="center"/>
    </xf>
    <xf numFmtId="164" fontId="23" fillId="0" borderId="1" xfId="1" applyFont="1" applyBorder="1" applyAlignment="1">
      <alignment horizontal="center"/>
    </xf>
    <xf numFmtId="164" fontId="13" fillId="0" borderId="14" xfId="1" applyFont="1" applyBorder="1" applyAlignment="1">
      <alignment horizontal="center"/>
    </xf>
    <xf numFmtId="164" fontId="14" fillId="0" borderId="13" xfId="1" applyFont="1" applyBorder="1" applyAlignment="1">
      <alignment horizontal="center"/>
    </xf>
    <xf numFmtId="166" fontId="15" fillId="6" borderId="3" xfId="1" applyNumberFormat="1" applyFont="1" applyFill="1" applyBorder="1" applyAlignment="1">
      <alignment horizontal="center"/>
    </xf>
    <xf numFmtId="166" fontId="15" fillId="6" borderId="1" xfId="1" applyNumberFormat="1" applyFont="1" applyFill="1" applyBorder="1" applyAlignment="1">
      <alignment horizontal="center"/>
    </xf>
    <xf numFmtId="166" fontId="15" fillId="6" borderId="8" xfId="1" applyNumberFormat="1" applyFont="1" applyFill="1" applyBorder="1" applyAlignment="1">
      <alignment horizontal="center"/>
    </xf>
    <xf numFmtId="164" fontId="13" fillId="0" borderId="13" xfId="1" applyFont="1" applyBorder="1" applyAlignment="1">
      <alignment vertical="center"/>
    </xf>
    <xf numFmtId="164" fontId="15" fillId="6" borderId="1" xfId="1" applyFont="1" applyFill="1" applyBorder="1" applyAlignment="1">
      <alignment horizontal="center"/>
    </xf>
    <xf numFmtId="166" fontId="15" fillId="6" borderId="4" xfId="1" applyNumberFormat="1" applyFont="1" applyFill="1" applyBorder="1" applyAlignment="1">
      <alignment horizontal="center"/>
    </xf>
    <xf numFmtId="164" fontId="15" fillId="6" borderId="8" xfId="1" applyFont="1" applyFill="1" applyBorder="1" applyAlignment="1">
      <alignment horizontal="center"/>
    </xf>
    <xf numFmtId="164" fontId="16" fillId="3" borderId="1" xfId="1" applyFont="1" applyFill="1" applyBorder="1" applyAlignment="1">
      <alignment horizontal="center" vertical="center"/>
    </xf>
    <xf numFmtId="164" fontId="15" fillId="8" borderId="1" xfId="1" applyFont="1" applyFill="1" applyBorder="1"/>
    <xf numFmtId="166" fontId="15" fillId="8" borderId="3" xfId="1" applyNumberFormat="1" applyFont="1" applyFill="1" applyBorder="1" applyAlignment="1">
      <alignment horizontal="center"/>
    </xf>
    <xf numFmtId="166" fontId="15" fillId="8" borderId="1" xfId="1" applyNumberFormat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5" fillId="8" borderId="3" xfId="1" applyFont="1" applyFill="1" applyBorder="1" applyAlignment="1">
      <alignment horizontal="center"/>
    </xf>
    <xf numFmtId="164" fontId="15" fillId="8" borderId="8" xfId="1" applyFont="1" applyFill="1" applyBorder="1" applyAlignment="1">
      <alignment horizontal="center"/>
    </xf>
    <xf numFmtId="164" fontId="15" fillId="8" borderId="13" xfId="1" applyFont="1" applyFill="1" applyBorder="1"/>
    <xf numFmtId="166" fontId="15" fillId="8" borderId="13" xfId="1" applyNumberFormat="1" applyFont="1" applyFill="1" applyBorder="1" applyAlignment="1">
      <alignment horizontal="center"/>
    </xf>
    <xf numFmtId="164" fontId="15" fillId="8" borderId="13" xfId="1" applyFont="1" applyFill="1" applyBorder="1" applyAlignment="1">
      <alignment horizontal="center"/>
    </xf>
    <xf numFmtId="164" fontId="15" fillId="8" borderId="14" xfId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3" fillId="0" borderId="11" xfId="1" applyFont="1" applyBorder="1" applyAlignment="1">
      <alignment horizontal="center"/>
    </xf>
    <xf numFmtId="166" fontId="15" fillId="8" borderId="9" xfId="1" applyNumberFormat="1" applyFont="1" applyFill="1" applyBorder="1" applyAlignment="1">
      <alignment horizontal="center"/>
    </xf>
    <xf numFmtId="164" fontId="15" fillId="8" borderId="9" xfId="1" applyFont="1" applyFill="1" applyBorder="1" applyAlignment="1">
      <alignment horizontal="center"/>
    </xf>
    <xf numFmtId="164" fontId="13" fillId="0" borderId="6" xfId="1" applyFont="1" applyBorder="1"/>
    <xf numFmtId="164" fontId="13" fillId="0" borderId="10" xfId="1" applyFont="1" applyBorder="1" applyAlignment="1">
      <alignment horizontal="center"/>
    </xf>
    <xf numFmtId="164" fontId="13" fillId="8" borderId="11" xfId="1" applyFont="1" applyFill="1" applyBorder="1"/>
    <xf numFmtId="166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4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15" fillId="0" borderId="11" xfId="1" applyFont="1" applyBorder="1"/>
    <xf numFmtId="164" fontId="17" fillId="0" borderId="0" xfId="1" applyFont="1"/>
    <xf numFmtId="164" fontId="18" fillId="0" borderId="0" xfId="1" applyFont="1"/>
    <xf numFmtId="164" fontId="24" fillId="0" borderId="15" xfId="1" applyFont="1" applyBorder="1"/>
    <xf numFmtId="164" fontId="24" fillId="0" borderId="13" xfId="1" applyFont="1" applyBorder="1" applyAlignment="1">
      <alignment horizontal="center"/>
    </xf>
    <xf numFmtId="164" fontId="15" fillId="0" borderId="10" xfId="1" applyFont="1" applyBorder="1" applyAlignment="1">
      <alignment horizontal="center"/>
    </xf>
    <xf numFmtId="164" fontId="16" fillId="0" borderId="11" xfId="1" applyFont="1" applyBorder="1" applyAlignment="1">
      <alignment horizontal="center"/>
    </xf>
    <xf numFmtId="164" fontId="24" fillId="0" borderId="11" xfId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24" fillId="0" borderId="15" xfId="1" applyFont="1" applyBorder="1" applyAlignment="1">
      <alignment horizontal="center"/>
    </xf>
    <xf numFmtId="164" fontId="25" fillId="0" borderId="13" xfId="1" applyFont="1" applyBorder="1" applyAlignment="1">
      <alignment horizontal="center"/>
    </xf>
    <xf numFmtId="164" fontId="24" fillId="0" borderId="0" xfId="1" applyFont="1" applyAlignment="1">
      <alignment horizontal="center"/>
    </xf>
    <xf numFmtId="164" fontId="24" fillId="0" borderId="14" xfId="1" applyFont="1" applyBorder="1" applyAlignment="1">
      <alignment horizontal="center"/>
    </xf>
    <xf numFmtId="164" fontId="24" fillId="0" borderId="0" xfId="1" applyFont="1"/>
    <xf numFmtId="164" fontId="13" fillId="0" borderId="7" xfId="1" applyFont="1" applyBorder="1"/>
    <xf numFmtId="164" fontId="13" fillId="0" borderId="2" xfId="1" applyFont="1" applyBorder="1"/>
    <xf numFmtId="164" fontId="14" fillId="0" borderId="2" xfId="1" applyFont="1" applyBorder="1" applyAlignment="1">
      <alignment horizontal="center"/>
    </xf>
    <xf numFmtId="167" fontId="13" fillId="3" borderId="2" xfId="1" applyNumberFormat="1" applyFont="1" applyFill="1" applyBorder="1" applyAlignment="1">
      <alignment horizontal="center"/>
    </xf>
    <xf numFmtId="167" fontId="14" fillId="3" borderId="1" xfId="1" applyNumberFormat="1" applyFont="1" applyFill="1" applyBorder="1" applyAlignment="1">
      <alignment horizontal="center"/>
    </xf>
    <xf numFmtId="167" fontId="13" fillId="3" borderId="1" xfId="1" applyNumberFormat="1" applyFont="1" applyFill="1" applyBorder="1" applyAlignment="1">
      <alignment horizontal="center"/>
    </xf>
    <xf numFmtId="164" fontId="17" fillId="3" borderId="0" xfId="1" applyFont="1" applyFill="1"/>
    <xf numFmtId="166" fontId="13" fillId="0" borderId="8" xfId="1" applyNumberFormat="1" applyFont="1" applyBorder="1" applyAlignment="1">
      <alignment horizontal="center"/>
    </xf>
    <xf numFmtId="166" fontId="14" fillId="0" borderId="1" xfId="1" applyNumberFormat="1" applyFont="1" applyBorder="1" applyAlignment="1">
      <alignment horizontal="center"/>
    </xf>
    <xf numFmtId="166" fontId="17" fillId="0" borderId="0" xfId="1" applyNumberFormat="1" applyFont="1"/>
    <xf numFmtId="167" fontId="17" fillId="0" borderId="0" xfId="1" applyNumberFormat="1" applyFont="1"/>
    <xf numFmtId="164" fontId="13" fillId="0" borderId="0" xfId="1" applyFont="1" applyAlignment="1">
      <alignment horizontal="center" vertical="center" textRotation="90"/>
    </xf>
    <xf numFmtId="164" fontId="14" fillId="0" borderId="0" xfId="1" applyFont="1" applyAlignment="1">
      <alignment horizontal="center" vertical="center" textRotation="90"/>
    </xf>
    <xf numFmtId="164" fontId="25" fillId="0" borderId="0" xfId="1" applyFont="1"/>
    <xf numFmtId="164" fontId="24" fillId="3" borderId="0" xfId="1" applyFont="1" applyFill="1"/>
    <xf numFmtId="164" fontId="13" fillId="3" borderId="0" xfId="1" applyFont="1" applyFill="1" applyAlignment="1">
      <alignment horizontal="center"/>
    </xf>
    <xf numFmtId="164" fontId="20" fillId="0" borderId="0" xfId="1" applyFont="1" applyAlignment="1">
      <alignment horizontal="left" wrapText="1"/>
    </xf>
    <xf numFmtId="164" fontId="18" fillId="0" borderId="0" xfId="1" applyFont="1" applyAlignment="1">
      <alignment horizontal="left" wrapText="1"/>
    </xf>
    <xf numFmtId="164" fontId="17" fillId="0" borderId="0" xfId="1" applyFont="1" applyAlignment="1">
      <alignment horizontal="center"/>
    </xf>
    <xf numFmtId="164" fontId="17" fillId="3" borderId="0" xfId="1" applyFont="1" applyFill="1" applyAlignment="1">
      <alignment horizontal="center"/>
    </xf>
    <xf numFmtId="164" fontId="17" fillId="0" borderId="0" xfId="1" applyFont="1" applyAlignment="1">
      <alignment horizontal="left"/>
    </xf>
    <xf numFmtId="164" fontId="17" fillId="0" borderId="0" xfId="1" applyFont="1" applyAlignment="1">
      <alignment horizontal="center" vertical="center" textRotation="90"/>
    </xf>
    <xf numFmtId="164" fontId="27" fillId="0" borderId="0" xfId="1" applyFont="1" applyAlignment="1">
      <alignment horizontal="center" vertical="center" textRotation="90"/>
    </xf>
    <xf numFmtId="164" fontId="27" fillId="0" borderId="0" xfId="1" applyFont="1" applyAlignment="1">
      <alignment horizontal="center"/>
    </xf>
    <xf numFmtId="164" fontId="18" fillId="0" borderId="1" xfId="1" applyFont="1" applyBorder="1" applyAlignment="1">
      <alignment horizontal="center" vertical="top" wrapText="1"/>
    </xf>
    <xf numFmtId="164" fontId="20" fillId="0" borderId="0" xfId="1" applyFont="1" applyAlignment="1">
      <alignment horizontal="left" vertical="top" wrapText="1"/>
    </xf>
    <xf numFmtId="164" fontId="18" fillId="0" borderId="0" xfId="1" applyFont="1" applyAlignment="1">
      <alignment horizontal="left" vertical="top" wrapText="1"/>
    </xf>
    <xf numFmtId="164" fontId="17" fillId="0" borderId="1" xfId="1" applyFont="1" applyBorder="1" applyAlignment="1">
      <alignment horizontal="center" wrapText="1"/>
    </xf>
    <xf numFmtId="164" fontId="27" fillId="0" borderId="0" xfId="1" applyFont="1" applyAlignment="1">
      <alignment horizontal="left" vertical="top" wrapText="1"/>
    </xf>
    <xf numFmtId="164" fontId="17" fillId="0" borderId="0" xfId="1" applyFont="1" applyAlignment="1">
      <alignment horizontal="left" vertical="top" wrapText="1"/>
    </xf>
    <xf numFmtId="164" fontId="27" fillId="3" borderId="0" xfId="1" applyFont="1" applyFill="1" applyAlignment="1">
      <alignment horizontal="left"/>
    </xf>
    <xf numFmtId="164" fontId="17" fillId="3" borderId="0" xfId="1" applyFont="1" applyFill="1" applyAlignment="1">
      <alignment horizontal="left"/>
    </xf>
    <xf numFmtId="164" fontId="27" fillId="3" borderId="0" xfId="1" applyFont="1" applyFill="1" applyAlignment="1">
      <alignment horizontal="left" vertical="top" wrapText="1"/>
    </xf>
    <xf numFmtId="164" fontId="17" fillId="3" borderId="0" xfId="1" applyFont="1" applyFill="1" applyAlignment="1">
      <alignment horizontal="left" vertical="top" wrapText="1"/>
    </xf>
    <xf numFmtId="164" fontId="13" fillId="10" borderId="0" xfId="1" applyFont="1" applyFill="1" applyAlignment="1">
      <alignment horizontal="center"/>
    </xf>
    <xf numFmtId="164" fontId="29" fillId="0" borderId="0" xfId="1" applyFont="1"/>
    <xf numFmtId="164" fontId="28" fillId="0" borderId="1" xfId="1" applyFont="1" applyBorder="1" applyAlignment="1">
      <alignment horizontal="center" vertical="top" wrapText="1"/>
    </xf>
    <xf numFmtId="164" fontId="29" fillId="0" borderId="1" xfId="1" applyFont="1" applyBorder="1" applyAlignment="1">
      <alignment horizontal="center" wrapText="1"/>
    </xf>
    <xf numFmtId="164" fontId="29" fillId="0" borderId="8" xfId="1" applyFont="1" applyBorder="1" applyAlignment="1">
      <alignment horizontal="center" wrapText="1"/>
    </xf>
    <xf numFmtId="164" fontId="29" fillId="0" borderId="0" xfId="1" applyFont="1" applyAlignment="1">
      <alignment horizontal="center" wrapText="1"/>
    </xf>
    <xf numFmtId="164" fontId="29" fillId="0" borderId="0" xfId="1" applyFont="1" applyAlignment="1">
      <alignment horizontal="left" vertical="top" wrapText="1"/>
    </xf>
    <xf numFmtId="164" fontId="29" fillId="0" borderId="0" xfId="1" applyFont="1" applyAlignment="1">
      <alignment horizontal="center"/>
    </xf>
    <xf numFmtId="164" fontId="13" fillId="11" borderId="16" xfId="1" applyFont="1" applyFill="1" applyBorder="1"/>
    <xf numFmtId="164" fontId="30" fillId="0" borderId="1" xfId="1" applyFont="1" applyBorder="1"/>
    <xf numFmtId="0" fontId="0" fillId="0" borderId="1" xfId="0" applyBorder="1" applyAlignment="1">
      <alignment horizontal="center"/>
    </xf>
    <xf numFmtId="164" fontId="13" fillId="11" borderId="1" xfId="1" applyFont="1" applyFill="1" applyBorder="1" applyAlignment="1">
      <alignment horizontal="center"/>
    </xf>
    <xf numFmtId="164" fontId="13" fillId="0" borderId="3" xfId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6" fontId="15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6" fontId="16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6" fontId="15" fillId="11" borderId="3" xfId="1" applyNumberFormat="1" applyFont="1" applyFill="1" applyBorder="1" applyAlignment="1">
      <alignment horizontal="center" vertical="center"/>
    </xf>
    <xf numFmtId="166" fontId="14" fillId="0" borderId="12" xfId="1" applyNumberFormat="1" applyFont="1" applyBorder="1" applyAlignment="1">
      <alignment horizontal="center" vertical="center"/>
    </xf>
    <xf numFmtId="164" fontId="13" fillId="0" borderId="16" xfId="1" applyFont="1" applyBorder="1" applyAlignment="1">
      <alignment horizontal="center" vertical="center"/>
    </xf>
    <xf numFmtId="164" fontId="13" fillId="0" borderId="8" xfId="1" applyFont="1" applyBorder="1" applyAlignment="1">
      <alignment horizontal="center" vertical="center"/>
    </xf>
    <xf numFmtId="167" fontId="13" fillId="4" borderId="16" xfId="1" applyNumberFormat="1" applyFont="1" applyFill="1" applyBorder="1" applyAlignment="1">
      <alignment horizontal="center" vertical="center"/>
    </xf>
    <xf numFmtId="1" fontId="15" fillId="0" borderId="0" xfId="1" applyNumberFormat="1" applyFont="1"/>
    <xf numFmtId="164" fontId="8" fillId="0" borderId="0" xfId="1" applyFont="1" applyAlignment="1">
      <alignment horizontal="left" wrapText="1"/>
    </xf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 wrapText="1"/>
    </xf>
    <xf numFmtId="164" fontId="8" fillId="0" borderId="0" xfId="1" applyFont="1" applyAlignment="1">
      <alignment wrapText="1"/>
    </xf>
    <xf numFmtId="0" fontId="0" fillId="0" borderId="0" xfId="0"/>
    <xf numFmtId="164" fontId="8" fillId="0" borderId="0" xfId="1" applyFont="1" applyAlignment="1">
      <alignment horizontal="center"/>
    </xf>
    <xf numFmtId="164" fontId="6" fillId="0" borderId="0" xfId="1" applyFont="1" applyAlignment="1">
      <alignment horizontal="center" wrapText="1"/>
    </xf>
    <xf numFmtId="164" fontId="10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 wrapText="1"/>
    </xf>
    <xf numFmtId="164" fontId="18" fillId="0" borderId="1" xfId="1" applyFont="1" applyBorder="1" applyAlignment="1">
      <alignment horizontal="left" vertical="top" wrapText="1"/>
    </xf>
    <xf numFmtId="164" fontId="17" fillId="0" borderId="1" xfId="1" applyFont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/>
    </xf>
    <xf numFmtId="164" fontId="19" fillId="0" borderId="0" xfId="1" applyFont="1" applyAlignment="1">
      <alignment horizontal="left" wrapText="1"/>
    </xf>
    <xf numFmtId="164" fontId="14" fillId="0" borderId="1" xfId="1" applyFont="1" applyBorder="1" applyAlignment="1">
      <alignment horizontal="center" vertical="center" textRotation="90"/>
    </xf>
    <xf numFmtId="164" fontId="13" fillId="0" borderId="1" xfId="1" applyFont="1" applyBorder="1" applyAlignment="1">
      <alignment horizontal="left"/>
    </xf>
    <xf numFmtId="164" fontId="15" fillId="0" borderId="4" xfId="1" applyFont="1" applyBorder="1" applyAlignment="1">
      <alignment horizontal="left"/>
    </xf>
    <xf numFmtId="0" fontId="0" fillId="0" borderId="5" xfId="0" applyBorder="1"/>
    <xf numFmtId="164" fontId="15" fillId="0" borderId="8" xfId="1" applyFont="1" applyBorder="1" applyAlignment="1">
      <alignment horizontal="right"/>
    </xf>
    <xf numFmtId="0" fontId="0" fillId="0" borderId="1" xfId="0" applyBorder="1"/>
    <xf numFmtId="164" fontId="15" fillId="0" borderId="1" xfId="1" applyFont="1" applyBorder="1" applyAlignment="1">
      <alignment horizontal="left" vertical="top" wrapText="1"/>
    </xf>
    <xf numFmtId="164" fontId="13" fillId="0" borderId="1" xfId="1" applyFont="1" applyBorder="1" applyAlignment="1">
      <alignment horizontal="center" vertical="center" textRotation="90"/>
    </xf>
    <xf numFmtId="164" fontId="13" fillId="8" borderId="4" xfId="1" applyFont="1" applyFill="1" applyBorder="1" applyAlignment="1">
      <alignment horizontal="right" wrapText="1"/>
    </xf>
    <xf numFmtId="164" fontId="13" fillId="3" borderId="4" xfId="1" applyFont="1" applyFill="1" applyBorder="1" applyAlignment="1">
      <alignment horizontal="left" wrapText="1"/>
    </xf>
    <xf numFmtId="164" fontId="13" fillId="0" borderId="4" xfId="1" applyFont="1" applyBorder="1" applyAlignment="1">
      <alignment horizontal="left"/>
    </xf>
    <xf numFmtId="164" fontId="13" fillId="0" borderId="1" xfId="1" applyFont="1" applyBorder="1" applyAlignment="1">
      <alignment horizontal="left" wrapText="1"/>
    </xf>
    <xf numFmtId="164" fontId="13" fillId="0" borderId="13" xfId="1" applyFont="1" applyBorder="1" applyAlignment="1">
      <alignment horizontal="left"/>
    </xf>
    <xf numFmtId="164" fontId="13" fillId="0" borderId="6" xfId="1" applyFont="1" applyBorder="1" applyAlignment="1">
      <alignment horizontal="center" vertical="center"/>
    </xf>
    <xf numFmtId="164" fontId="13" fillId="0" borderId="13" xfId="1" applyFont="1" applyBorder="1" applyAlignment="1">
      <alignment horizontal="center" vertical="center"/>
    </xf>
    <xf numFmtId="164" fontId="13" fillId="8" borderId="4" xfId="1" applyFont="1" applyFill="1" applyBorder="1" applyAlignment="1">
      <alignment horizontal="left" wrapText="1"/>
    </xf>
    <xf numFmtId="49" fontId="15" fillId="8" borderId="1" xfId="1" applyNumberFormat="1" applyFont="1" applyFill="1" applyBorder="1" applyAlignment="1">
      <alignment horizontal="center"/>
    </xf>
    <xf numFmtId="49" fontId="15" fillId="9" borderId="1" xfId="1" applyNumberFormat="1" applyFont="1" applyFill="1" applyBorder="1" applyAlignment="1">
      <alignment horizontal="center"/>
    </xf>
    <xf numFmtId="49" fontId="15" fillId="9" borderId="13" xfId="1" applyNumberFormat="1" applyFont="1" applyFill="1" applyBorder="1" applyAlignment="1">
      <alignment horizontal="center"/>
    </xf>
    <xf numFmtId="164" fontId="13" fillId="0" borderId="4" xfId="1" applyFont="1" applyBorder="1" applyAlignment="1">
      <alignment horizontal="left" wrapText="1"/>
    </xf>
    <xf numFmtId="164" fontId="13" fillId="0" borderId="4" xfId="1" applyFont="1" applyBorder="1" applyAlignment="1">
      <alignment wrapText="1"/>
    </xf>
    <xf numFmtId="164" fontId="13" fillId="0" borderId="4" xfId="1" applyFont="1" applyBorder="1" applyAlignment="1">
      <alignment horizontal="left" vertical="center" wrapText="1"/>
    </xf>
    <xf numFmtId="164" fontId="13" fillId="0" borderId="2" xfId="1" applyFont="1" applyBorder="1" applyAlignment="1">
      <alignment horizontal="left"/>
    </xf>
    <xf numFmtId="164" fontId="13" fillId="8" borderId="4" xfId="1" applyFont="1" applyFill="1" applyBorder="1" applyAlignment="1">
      <alignment horizontal="right" vertical="center" wrapText="1"/>
    </xf>
    <xf numFmtId="164" fontId="13" fillId="8" borderId="5" xfId="1" applyFont="1" applyFill="1" applyBorder="1" applyAlignment="1">
      <alignment wrapText="1"/>
    </xf>
    <xf numFmtId="164" fontId="13" fillId="0" borderId="17" xfId="1" applyFont="1" applyBorder="1" applyAlignment="1">
      <alignment horizontal="center" vertical="center"/>
    </xf>
    <xf numFmtId="164" fontId="13" fillId="0" borderId="18" xfId="1" applyFont="1" applyBorder="1" applyAlignment="1">
      <alignment horizontal="center" vertical="center"/>
    </xf>
    <xf numFmtId="164" fontId="13" fillId="0" borderId="19" xfId="1" applyFont="1" applyBorder="1" applyAlignment="1">
      <alignment horizontal="center" vertical="center"/>
    </xf>
    <xf numFmtId="164" fontId="13" fillId="0" borderId="20" xfId="1" applyFont="1" applyBorder="1" applyAlignment="1">
      <alignment horizontal="center" vertical="center"/>
    </xf>
    <xf numFmtId="164" fontId="15" fillId="6" borderId="4" xfId="1" applyFont="1" applyFill="1" applyBorder="1" applyAlignment="1">
      <alignment horizontal="center" vertical="center" wrapText="1"/>
    </xf>
    <xf numFmtId="0" fontId="0" fillId="6" borderId="1" xfId="0" applyFill="1" applyBorder="1"/>
    <xf numFmtId="164" fontId="22" fillId="3" borderId="4" xfId="1" applyFont="1" applyFill="1" applyBorder="1" applyAlignment="1">
      <alignment horizontal="right"/>
    </xf>
    <xf numFmtId="0" fontId="0" fillId="7" borderId="1" xfId="0" applyFill="1" applyBorder="1"/>
    <xf numFmtId="164" fontId="13" fillId="8" borderId="4" xfId="1" applyFont="1" applyFill="1" applyBorder="1" applyAlignment="1">
      <alignment horizontal="left" vertical="center" wrapText="1"/>
    </xf>
    <xf numFmtId="164" fontId="13" fillId="0" borderId="4" xfId="1" applyFont="1" applyBorder="1"/>
    <xf numFmtId="164" fontId="13" fillId="0" borderId="8" xfId="1" applyFont="1" applyBorder="1" applyAlignment="1">
      <alignment horizontal="left" wrapText="1"/>
    </xf>
    <xf numFmtId="164" fontId="13" fillId="0" borderId="3" xfId="1" applyFont="1" applyBorder="1" applyAlignment="1">
      <alignment horizontal="left" wrapText="1"/>
    </xf>
    <xf numFmtId="164" fontId="15" fillId="11" borderId="16" xfId="1" applyFont="1" applyFill="1" applyBorder="1" applyAlignment="1">
      <alignment horizontal="left" wrapText="1"/>
    </xf>
    <xf numFmtId="164" fontId="15" fillId="5" borderId="5" xfId="1" applyFont="1" applyFill="1" applyBorder="1" applyAlignment="1">
      <alignment horizontal="center" wrapText="1"/>
    </xf>
    <xf numFmtId="0" fontId="0" fillId="5" borderId="13" xfId="0" applyFill="1" applyBorder="1"/>
    <xf numFmtId="164" fontId="15" fillId="0" borderId="4" xfId="1" applyFont="1" applyBorder="1" applyAlignment="1">
      <alignment horizontal="left" wrapText="1"/>
    </xf>
    <xf numFmtId="164" fontId="15" fillId="5" borderId="4" xfId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64" fontId="13" fillId="0" borderId="1" xfId="1" applyFont="1" applyBorder="1" applyAlignment="1">
      <alignment horizontal="center" vertical="center" wrapText="1"/>
    </xf>
    <xf numFmtId="164" fontId="14" fillId="0" borderId="6" xfId="1" applyFont="1" applyBorder="1" applyAlignment="1">
      <alignment horizontal="center" vertical="center"/>
    </xf>
    <xf numFmtId="164" fontId="14" fillId="0" borderId="13" xfId="1" applyFont="1" applyBorder="1" applyAlignment="1">
      <alignment horizontal="center" vertical="center"/>
    </xf>
    <xf numFmtId="164" fontId="13" fillId="0" borderId="2" xfId="1" applyFont="1" applyBorder="1" applyAlignment="1">
      <alignment horizontal="center"/>
    </xf>
    <xf numFmtId="164" fontId="13" fillId="0" borderId="6" xfId="1" applyFont="1" applyBorder="1" applyAlignment="1">
      <alignment horizontal="center"/>
    </xf>
    <xf numFmtId="164" fontId="15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textRotation="90" wrapText="1"/>
    </xf>
    <xf numFmtId="164" fontId="14" fillId="0" borderId="1" xfId="1" applyFont="1" applyBorder="1" applyAlignment="1">
      <alignment horizontal="center" vertical="center" textRotation="90" wrapText="1"/>
    </xf>
    <xf numFmtId="164" fontId="13" fillId="0" borderId="8" xfId="1" applyFont="1" applyBorder="1" applyAlignment="1">
      <alignment horizontal="center" vertical="center" wrapText="1"/>
    </xf>
    <xf numFmtId="164" fontId="15" fillId="0" borderId="13" xfId="1" applyFont="1" applyBorder="1" applyAlignment="1">
      <alignment horizontal="center" vertical="center" wrapText="1"/>
    </xf>
    <xf numFmtId="164" fontId="15" fillId="0" borderId="11" xfId="1" applyFont="1" applyBorder="1" applyAlignment="1">
      <alignment horizontal="center" vertical="center" wrapText="1"/>
    </xf>
    <xf numFmtId="164" fontId="13" fillId="0" borderId="8" xfId="1" applyFont="1" applyBorder="1" applyAlignment="1">
      <alignment horizontal="center" vertical="center" textRotation="90" wrapText="1"/>
    </xf>
    <xf numFmtId="164" fontId="15" fillId="3" borderId="1" xfId="1" applyFont="1" applyFill="1" applyBorder="1" applyAlignment="1">
      <alignment horizontal="center" vertical="center" wrapText="1"/>
    </xf>
    <xf numFmtId="164" fontId="15" fillId="0" borderId="6" xfId="1" applyFont="1" applyBorder="1" applyAlignment="1">
      <alignment horizontal="center" vertical="center" textRotation="90"/>
    </xf>
    <xf numFmtId="164" fontId="15" fillId="0" borderId="7" xfId="1" applyFont="1" applyBorder="1" applyAlignment="1">
      <alignment horizontal="center" vertical="center" wrapText="1"/>
    </xf>
    <xf numFmtId="164" fontId="15" fillId="0" borderId="4" xfId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 wrapText="1"/>
    </xf>
    <xf numFmtId="164" fontId="15" fillId="0" borderId="3" xfId="1" applyFont="1" applyBorder="1" applyAlignment="1">
      <alignment horizontal="center" vertical="center" textRotation="90" wrapText="1"/>
    </xf>
    <xf numFmtId="164" fontId="16" fillId="0" borderId="1" xfId="1" applyFont="1" applyBorder="1" applyAlignment="1">
      <alignment horizontal="center" vertical="center" textRotation="90" wrapText="1"/>
    </xf>
    <xf numFmtId="164" fontId="15" fillId="0" borderId="1" xfId="1" applyFont="1" applyBorder="1" applyAlignment="1">
      <alignment horizontal="center" vertical="center" textRotation="90" wrapText="1"/>
    </xf>
    <xf numFmtId="164" fontId="15" fillId="0" borderId="9" xfId="1" applyFont="1" applyBorder="1" applyAlignment="1">
      <alignment horizontal="center" vertical="center" wrapText="1"/>
    </xf>
    <xf numFmtId="164" fontId="13" fillId="3" borderId="1" xfId="1" applyFont="1" applyFill="1" applyBorder="1" applyAlignment="1">
      <alignment horizontal="center"/>
    </xf>
    <xf numFmtId="164" fontId="13" fillId="3" borderId="4" xfId="1" applyFont="1" applyFill="1" applyBorder="1" applyAlignment="1">
      <alignment horizontal="center"/>
    </xf>
    <xf numFmtId="164" fontId="15" fillId="0" borderId="1" xfId="1" applyFont="1" applyBorder="1" applyAlignment="1">
      <alignment horizontal="center" vertical="center" textRotation="90"/>
    </xf>
    <xf numFmtId="164" fontId="18" fillId="0" borderId="3" xfId="1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165" fontId="18" fillId="0" borderId="1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4" fontId="17" fillId="2" borderId="1" xfId="1" applyFont="1" applyFill="1" applyBorder="1" applyAlignment="1">
      <alignment horizontal="center"/>
    </xf>
    <xf numFmtId="164" fontId="13" fillId="0" borderId="3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5" fillId="0" borderId="0" xfId="1" applyFont="1" applyAlignment="1">
      <alignment horizontal="left"/>
    </xf>
    <xf numFmtId="164" fontId="15" fillId="0" borderId="2" xfId="1" applyFont="1" applyBorder="1" applyAlignment="1">
      <alignment horizontal="center" vertical="center" wrapText="1"/>
    </xf>
    <xf numFmtId="164" fontId="28" fillId="0" borderId="1" xfId="1" applyFont="1" applyBorder="1" applyAlignment="1">
      <alignment horizontal="center" vertical="top" wrapText="1"/>
    </xf>
    <xf numFmtId="164" fontId="29" fillId="0" borderId="1" xfId="1" applyFont="1" applyBorder="1" applyAlignment="1">
      <alignment horizontal="left" vertical="top" wrapText="1"/>
    </xf>
    <xf numFmtId="164" fontId="29" fillId="3" borderId="1" xfId="1" applyFont="1" applyFill="1" applyBorder="1" applyAlignment="1">
      <alignment horizontal="left" vertical="top" wrapText="1"/>
    </xf>
    <xf numFmtId="164" fontId="28" fillId="0" borderId="0" xfId="1" applyFont="1" applyAlignment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4" workbookViewId="0">
      <selection activeCell="B12" sqref="B12"/>
    </sheetView>
  </sheetViews>
  <sheetFormatPr defaultRowHeight="15" x14ac:dyDescent="0.25"/>
  <cols>
    <col min="1" max="1" width="3" style="1" customWidth="1"/>
    <col min="2" max="2" width="8.625" style="6" customWidth="1"/>
    <col min="3" max="3" width="14.37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ht="15.75" hidden="1" x14ac:dyDescent="0.25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"/>
    </row>
    <row r="3" spans="1:11" ht="18.75" hidden="1" x14ac:dyDescent="0.3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38.25" customHeight="1" x14ac:dyDescent="0.3">
      <c r="A5" s="3"/>
      <c r="B5" s="217" t="s">
        <v>3</v>
      </c>
      <c r="C5" s="217"/>
      <c r="D5" s="217"/>
      <c r="E5" s="217"/>
      <c r="F5" s="217"/>
      <c r="G5" s="217"/>
      <c r="H5" s="217"/>
      <c r="I5" s="217"/>
      <c r="J5" s="217"/>
      <c r="K5" s="4"/>
    </row>
    <row r="6" spans="1:11" ht="18.75" x14ac:dyDescent="0.3">
      <c r="B6" s="5"/>
    </row>
    <row r="7" spans="1:11" ht="18.75" x14ac:dyDescent="0.3">
      <c r="B7" s="5"/>
    </row>
    <row r="8" spans="1:11" ht="18.75" x14ac:dyDescent="0.3">
      <c r="G8" s="5"/>
    </row>
    <row r="9" spans="1:11" ht="18.75" x14ac:dyDescent="0.3">
      <c r="G9" s="7"/>
    </row>
    <row r="10" spans="1:11" ht="18.75" x14ac:dyDescent="0.3">
      <c r="G10" s="5"/>
      <c r="I10" s="8"/>
    </row>
    <row r="11" spans="1:11" ht="18.75" x14ac:dyDescent="0.3">
      <c r="G11" s="9"/>
    </row>
    <row r="12" spans="1:11" ht="18.75" x14ac:dyDescent="0.3">
      <c r="B12" s="5"/>
    </row>
    <row r="13" spans="1:11" ht="18.75" x14ac:dyDescent="0.3">
      <c r="B13" s="5"/>
    </row>
    <row r="14" spans="1:11" ht="18.75" x14ac:dyDescent="0.3">
      <c r="B14" s="5"/>
    </row>
    <row r="15" spans="1:11" ht="18.75" x14ac:dyDescent="0.3">
      <c r="B15" s="5"/>
    </row>
    <row r="16" spans="1:11" ht="18.75" x14ac:dyDescent="0.3">
      <c r="B16" s="5"/>
    </row>
    <row r="17" spans="1:11" ht="18.75" x14ac:dyDescent="0.3">
      <c r="B17" s="5"/>
    </row>
    <row r="18" spans="1:11" ht="18.75" x14ac:dyDescent="0.3">
      <c r="B18" s="5"/>
    </row>
    <row r="19" spans="1:11" ht="18.75" x14ac:dyDescent="0.3">
      <c r="B19" s="216" t="s">
        <v>4</v>
      </c>
      <c r="C19" s="216"/>
      <c r="D19" s="216"/>
      <c r="E19" s="216"/>
      <c r="F19" s="216"/>
      <c r="G19" s="216"/>
      <c r="H19" s="216"/>
      <c r="I19" s="216"/>
      <c r="J19" s="216"/>
    </row>
    <row r="20" spans="1:11" ht="18.75" x14ac:dyDescent="0.3">
      <c r="A20" s="212" t="s">
        <v>5</v>
      </c>
      <c r="B20" s="212"/>
      <c r="C20" s="212"/>
      <c r="D20" s="212"/>
      <c r="E20" s="212"/>
      <c r="F20" s="212"/>
      <c r="G20" s="212"/>
      <c r="H20" s="212"/>
      <c r="I20" s="212"/>
      <c r="J20" s="212"/>
    </row>
    <row r="21" spans="1:11" hidden="1" x14ac:dyDescent="0.25">
      <c r="A21" s="211"/>
      <c r="B21" s="211"/>
      <c r="C21" s="211"/>
      <c r="D21" s="211"/>
      <c r="E21" s="211"/>
      <c r="F21" s="211"/>
      <c r="G21" s="211"/>
      <c r="H21" s="211"/>
      <c r="I21" s="211"/>
      <c r="J21" s="211"/>
    </row>
    <row r="22" spans="1:11" hidden="1" x14ac:dyDescent="0.25">
      <c r="A22" s="211"/>
      <c r="B22" s="211"/>
      <c r="C22" s="211"/>
      <c r="D22" s="211"/>
      <c r="E22" s="211"/>
      <c r="F22" s="211"/>
      <c r="G22" s="211"/>
      <c r="H22" s="211"/>
      <c r="I22" s="211"/>
      <c r="J22" s="211"/>
    </row>
    <row r="23" spans="1:11" ht="18.75" x14ac:dyDescent="0.3">
      <c r="B23" s="212" t="s">
        <v>6</v>
      </c>
      <c r="C23" s="212"/>
      <c r="D23" s="212"/>
      <c r="E23" s="212"/>
      <c r="F23" s="212"/>
      <c r="G23" s="212"/>
      <c r="H23" s="212"/>
      <c r="I23" s="212"/>
      <c r="J23" s="212"/>
    </row>
    <row r="24" spans="1:11" ht="18.75" x14ac:dyDescent="0.3">
      <c r="A24" s="212" t="s">
        <v>7</v>
      </c>
      <c r="B24" s="212"/>
      <c r="C24" s="212"/>
      <c r="D24" s="212"/>
      <c r="E24" s="212"/>
      <c r="F24" s="212"/>
      <c r="G24" s="212"/>
      <c r="H24" s="212"/>
      <c r="I24" s="212"/>
      <c r="J24" s="212"/>
      <c r="K24" s="9"/>
    </row>
    <row r="25" spans="1:11" ht="39.75" customHeight="1" x14ac:dyDescent="0.3">
      <c r="A25" s="213" t="s">
        <v>8</v>
      </c>
      <c r="B25" s="213"/>
      <c r="C25" s="213"/>
      <c r="D25" s="213"/>
      <c r="E25" s="213"/>
      <c r="F25" s="213"/>
      <c r="G25" s="213"/>
      <c r="H25" s="213"/>
      <c r="I25" s="213"/>
      <c r="J25" s="213"/>
    </row>
    <row r="26" spans="1:11" ht="21" customHeight="1" x14ac:dyDescent="0.25">
      <c r="A26" s="214" t="s">
        <v>9</v>
      </c>
      <c r="B26" s="214"/>
      <c r="C26" s="214"/>
      <c r="D26" s="214"/>
      <c r="E26" s="214"/>
      <c r="F26" s="214"/>
      <c r="G26" s="214"/>
      <c r="H26" s="214"/>
      <c r="I26" s="214"/>
      <c r="J26" s="214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07" t="s">
        <v>10</v>
      </c>
      <c r="G31" s="207"/>
      <c r="H31" s="207"/>
      <c r="I31" s="207"/>
      <c r="J31" s="207"/>
    </row>
    <row r="32" spans="1:11" ht="23.25" customHeight="1" x14ac:dyDescent="0.3">
      <c r="F32" s="208" t="s">
        <v>11</v>
      </c>
      <c r="G32" s="208"/>
      <c r="H32" s="208"/>
      <c r="I32" s="208"/>
      <c r="J32" s="208"/>
    </row>
    <row r="33" spans="2:10" ht="18.75" x14ac:dyDescent="0.3">
      <c r="D33" s="9"/>
      <c r="E33" s="9"/>
      <c r="F33" s="5" t="s">
        <v>211</v>
      </c>
      <c r="G33" s="5"/>
      <c r="H33" s="5"/>
      <c r="I33" s="5"/>
      <c r="J33" s="5"/>
    </row>
    <row r="34" spans="2:10" ht="52.5" customHeight="1" x14ac:dyDescent="0.3">
      <c r="F34" s="209" t="s">
        <v>12</v>
      </c>
      <c r="G34" s="209"/>
      <c r="H34" s="209"/>
      <c r="I34" s="209"/>
      <c r="J34" s="209"/>
    </row>
    <row r="35" spans="2:10" ht="41.25" customHeight="1" x14ac:dyDescent="0.3">
      <c r="B35" s="11"/>
      <c r="F35" s="210" t="s">
        <v>184</v>
      </c>
      <c r="G35" s="210"/>
      <c r="H35" s="210"/>
      <c r="I35" s="210"/>
      <c r="J35" s="210"/>
    </row>
    <row r="36" spans="2:10" ht="18.75" x14ac:dyDescent="0.3">
      <c r="B36" s="11"/>
      <c r="F36" s="12"/>
    </row>
  </sheetData>
  <mergeCells count="16">
    <mergeCell ref="A20:J20"/>
    <mergeCell ref="A1:J1"/>
    <mergeCell ref="A2:J2"/>
    <mergeCell ref="A3:J3"/>
    <mergeCell ref="B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601"/>
  <sheetViews>
    <sheetView topLeftCell="A80" zoomScale="115" zoomScaleNormal="115" workbookViewId="0">
      <selection activeCell="BE95" sqref="BE95:BE100"/>
    </sheetView>
  </sheetViews>
  <sheetFormatPr defaultRowHeight="14.25" x14ac:dyDescent="0.2"/>
  <cols>
    <col min="1" max="1" width="6.625" style="13" customWidth="1"/>
    <col min="2" max="9" width="3.5" style="13" customWidth="1"/>
    <col min="10" max="10" width="5.75" style="13" customWidth="1"/>
    <col min="11" max="12" width="1.875" style="14" customWidth="1"/>
    <col min="13" max="13" width="2" style="14" customWidth="1"/>
    <col min="14" max="14" width="2.375" style="14" customWidth="1"/>
    <col min="15" max="15" width="2.875" style="14" customWidth="1"/>
    <col min="16" max="16" width="2.625" style="14" customWidth="1"/>
    <col min="17" max="17" width="3.875" style="14" customWidth="1"/>
    <col min="18" max="18" width="3.375" style="14" customWidth="1"/>
    <col min="19" max="19" width="3.375" style="15" customWidth="1"/>
    <col min="20" max="20" width="3.375" style="14" customWidth="1"/>
    <col min="21" max="21" width="3.75" style="14" customWidth="1"/>
    <col min="22" max="22" width="3.5" style="14" customWidth="1"/>
    <col min="23" max="25" width="3.375" style="14" customWidth="1"/>
    <col min="26" max="26" width="3.875" style="14" customWidth="1"/>
    <col min="27" max="27" width="5" style="14" customWidth="1"/>
    <col min="28" max="28" width="3.5" style="15" customWidth="1"/>
    <col min="29" max="29" width="3" style="14" customWidth="1"/>
    <col min="30" max="31" width="2.625" style="14" customWidth="1"/>
    <col min="32" max="32" width="5" style="14" customWidth="1"/>
    <col min="33" max="33" width="3.375" style="15" customWidth="1"/>
    <col min="34" max="36" width="2.625" style="14" customWidth="1"/>
    <col min="37" max="37" width="4.5" style="183" customWidth="1"/>
    <col min="38" max="38" width="3.25" style="15" customWidth="1"/>
    <col min="39" max="41" width="2.625" style="14" customWidth="1"/>
    <col min="42" max="42" width="5" style="14" customWidth="1"/>
    <col min="43" max="43" width="3.625" style="15" customWidth="1"/>
    <col min="44" max="46" width="2.625" style="14" customWidth="1"/>
    <col min="47" max="47" width="5" style="14" customWidth="1"/>
    <col min="48" max="48" width="3.5" style="15" customWidth="1"/>
    <col min="49" max="51" width="2.625" style="14" customWidth="1"/>
    <col min="52" max="52" width="5.125" style="14" customWidth="1"/>
    <col min="53" max="53" width="3.5" style="15" customWidth="1"/>
    <col min="54" max="56" width="2.625" style="14" customWidth="1"/>
    <col min="57" max="57" width="3.875" style="13" customWidth="1"/>
    <col min="58" max="58" width="2.5" style="13" customWidth="1"/>
    <col min="59" max="59" width="3.5" style="13" customWidth="1"/>
    <col min="60" max="60" width="2.5" style="13" customWidth="1"/>
    <col min="61" max="61" width="2.875" style="13" customWidth="1"/>
    <col min="62" max="62" width="3.75" style="13" customWidth="1"/>
    <col min="63" max="63" width="2.75" style="13" customWidth="1"/>
    <col min="64" max="64" width="2.875" style="13" customWidth="1"/>
    <col min="65" max="65" width="2.5" style="13" customWidth="1"/>
    <col min="66" max="66" width="2.875" style="13" customWidth="1"/>
    <col min="67" max="68" width="1.625" style="13" customWidth="1"/>
    <col min="69" max="284" width="8.5" style="13" customWidth="1"/>
    <col min="285" max="285" width="8.25" style="13" customWidth="1"/>
    <col min="286" max="292" width="3.875" style="13" customWidth="1"/>
    <col min="293" max="293" width="7.375" style="13" customWidth="1"/>
    <col min="294" max="294" width="10.5" style="13" customWidth="1"/>
    <col min="295" max="299" width="2" style="13" customWidth="1"/>
    <col min="300" max="300" width="10.75" style="13" hidden="1" customWidth="1"/>
    <col min="301" max="301" width="4.375" style="13" customWidth="1"/>
    <col min="302" max="302" width="3.625" style="13" customWidth="1"/>
    <col min="303" max="303" width="10.75" style="13" hidden="1" customWidth="1"/>
    <col min="304" max="304" width="4.5" style="13" customWidth="1"/>
    <col min="305" max="306" width="4.75" style="13" customWidth="1"/>
    <col min="307" max="311" width="6.25" style="13" customWidth="1"/>
    <col min="312" max="312" width="10.75" style="13" hidden="1" customWidth="1"/>
    <col min="313" max="313" width="4.5" style="13" customWidth="1"/>
    <col min="314" max="321" width="3.875" style="13" customWidth="1"/>
    <col min="322" max="540" width="8.5" style="13" customWidth="1"/>
    <col min="541" max="541" width="8.25" style="13" customWidth="1"/>
    <col min="542" max="548" width="3.875" style="13" customWidth="1"/>
    <col min="549" max="549" width="7.375" style="13" customWidth="1"/>
    <col min="550" max="550" width="10.5" style="13" customWidth="1"/>
    <col min="551" max="555" width="2" style="13" customWidth="1"/>
    <col min="556" max="556" width="10.75" style="13" hidden="1" customWidth="1"/>
    <col min="557" max="557" width="4.375" style="13" customWidth="1"/>
    <col min="558" max="558" width="3.625" style="13" customWidth="1"/>
    <col min="559" max="559" width="10.75" style="13" hidden="1" customWidth="1"/>
    <col min="560" max="560" width="4.5" style="13" customWidth="1"/>
    <col min="561" max="562" width="4.75" style="13" customWidth="1"/>
    <col min="563" max="567" width="6.25" style="13" customWidth="1"/>
    <col min="568" max="568" width="10.75" style="13" hidden="1" customWidth="1"/>
    <col min="569" max="569" width="4.5" style="13" customWidth="1"/>
    <col min="570" max="577" width="3.875" style="13" customWidth="1"/>
    <col min="578" max="796" width="8.5" style="13" customWidth="1"/>
    <col min="797" max="797" width="8.25" style="13" customWidth="1"/>
    <col min="798" max="804" width="3.875" style="13" customWidth="1"/>
    <col min="805" max="805" width="7.375" style="13" customWidth="1"/>
    <col min="806" max="806" width="10.5" style="13" customWidth="1"/>
    <col min="807" max="811" width="2" style="13" customWidth="1"/>
    <col min="812" max="812" width="10.75" style="13" hidden="1" customWidth="1"/>
    <col min="813" max="813" width="4.375" style="13" customWidth="1"/>
    <col min="814" max="814" width="3.625" style="13" customWidth="1"/>
    <col min="815" max="815" width="10.75" style="13" hidden="1" customWidth="1"/>
    <col min="816" max="816" width="4.5" style="13" customWidth="1"/>
    <col min="817" max="818" width="4.75" style="13" customWidth="1"/>
    <col min="819" max="823" width="6.25" style="13" customWidth="1"/>
    <col min="824" max="824" width="10.75" style="13" hidden="1" customWidth="1"/>
    <col min="825" max="825" width="4.5" style="13" customWidth="1"/>
    <col min="826" max="833" width="3.875" style="13" customWidth="1"/>
    <col min="834" max="1011" width="8.5" style="13" customWidth="1"/>
  </cols>
  <sheetData>
    <row r="1" spans="1:57" ht="13.5" customHeight="1" x14ac:dyDescent="0.2">
      <c r="AK1" s="14"/>
    </row>
    <row r="2" spans="1:57" s="13" customFormat="1" ht="15" customHeight="1" x14ac:dyDescent="0.2">
      <c r="A2" s="302" t="s">
        <v>13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17"/>
      <c r="AW2" s="16"/>
      <c r="AX2" s="16"/>
      <c r="AY2" s="16"/>
      <c r="BA2" s="18"/>
    </row>
    <row r="3" spans="1:57" s="19" customFormat="1" ht="16.5" customHeight="1" x14ac:dyDescent="0.2">
      <c r="A3" s="283" t="s">
        <v>14</v>
      </c>
      <c r="B3" s="272" t="s">
        <v>15</v>
      </c>
      <c r="C3" s="272"/>
      <c r="D3" s="272"/>
      <c r="E3" s="272"/>
      <c r="F3" s="272"/>
      <c r="G3" s="272" t="s">
        <v>16</v>
      </c>
      <c r="H3" s="272"/>
      <c r="I3" s="272"/>
      <c r="J3" s="272" t="s">
        <v>17</v>
      </c>
      <c r="K3" s="272"/>
      <c r="L3" s="272"/>
      <c r="M3" s="272"/>
      <c r="N3" s="272"/>
      <c r="O3" s="272" t="s">
        <v>18</v>
      </c>
      <c r="P3" s="272"/>
      <c r="Q3" s="272"/>
      <c r="R3" s="303" t="s">
        <v>19</v>
      </c>
      <c r="S3" s="303"/>
      <c r="T3" s="303"/>
      <c r="U3" s="303"/>
      <c r="V3" s="272" t="s">
        <v>20</v>
      </c>
      <c r="W3" s="272"/>
      <c r="X3" s="272"/>
      <c r="Y3" s="272"/>
      <c r="Z3" s="272"/>
      <c r="AA3" s="272"/>
      <c r="AB3" s="272"/>
      <c r="AC3" s="272"/>
      <c r="AD3" s="272"/>
      <c r="AE3" s="272"/>
      <c r="AF3" s="272" t="s">
        <v>21</v>
      </c>
      <c r="AG3" s="272"/>
      <c r="AH3" s="272"/>
      <c r="AI3" s="272"/>
      <c r="AJ3" s="272"/>
      <c r="AK3" s="272"/>
      <c r="AL3" s="272"/>
      <c r="AM3" s="272"/>
      <c r="AN3" s="272"/>
      <c r="AO3" s="272"/>
      <c r="AP3" s="272" t="s">
        <v>22</v>
      </c>
      <c r="AQ3" s="272"/>
      <c r="AR3" s="272"/>
      <c r="AS3" s="272"/>
      <c r="AT3" s="272"/>
      <c r="AU3" s="272"/>
      <c r="AV3" s="17"/>
      <c r="AW3" s="16"/>
      <c r="AX3" s="16"/>
      <c r="AY3" s="16"/>
      <c r="AZ3" s="13"/>
      <c r="BA3" s="18"/>
      <c r="BB3" s="13"/>
      <c r="BC3" s="13"/>
      <c r="BD3" s="13"/>
      <c r="BE3" s="13"/>
    </row>
    <row r="4" spans="1:57" s="19" customFormat="1" ht="18" customHeight="1" x14ac:dyDescent="0.2">
      <c r="A4" s="283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303"/>
      <c r="S4" s="303"/>
      <c r="T4" s="303"/>
      <c r="U4" s="303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17"/>
      <c r="AW4" s="16"/>
      <c r="AX4" s="16"/>
      <c r="AY4" s="16"/>
      <c r="AZ4" s="13"/>
      <c r="BA4" s="18"/>
      <c r="BB4" s="13"/>
      <c r="BC4" s="13"/>
      <c r="BD4" s="13"/>
      <c r="BE4" s="13"/>
    </row>
    <row r="5" spans="1:57" s="13" customFormat="1" ht="10.5" customHeight="1" x14ac:dyDescent="0.2">
      <c r="A5" s="20">
        <v>1</v>
      </c>
      <c r="B5" s="299">
        <v>2</v>
      </c>
      <c r="C5" s="299"/>
      <c r="D5" s="299"/>
      <c r="E5" s="299"/>
      <c r="F5" s="299"/>
      <c r="G5" s="300">
        <v>3</v>
      </c>
      <c r="H5" s="300"/>
      <c r="I5" s="300"/>
      <c r="J5" s="300">
        <v>4</v>
      </c>
      <c r="K5" s="300"/>
      <c r="L5" s="300"/>
      <c r="M5" s="300"/>
      <c r="N5" s="300"/>
      <c r="O5" s="300">
        <v>5</v>
      </c>
      <c r="P5" s="300"/>
      <c r="Q5" s="300"/>
      <c r="R5" s="301">
        <v>6</v>
      </c>
      <c r="S5" s="301"/>
      <c r="T5" s="301"/>
      <c r="U5" s="301"/>
      <c r="V5" s="300">
        <v>7</v>
      </c>
      <c r="W5" s="300"/>
      <c r="X5" s="300"/>
      <c r="Y5" s="300"/>
      <c r="Z5" s="300"/>
      <c r="AA5" s="300"/>
      <c r="AB5" s="300"/>
      <c r="AC5" s="300"/>
      <c r="AD5" s="300"/>
      <c r="AE5" s="300"/>
      <c r="AF5" s="300">
        <v>8</v>
      </c>
      <c r="AG5" s="300"/>
      <c r="AH5" s="300"/>
      <c r="AI5" s="300"/>
      <c r="AJ5" s="300"/>
      <c r="AK5" s="300"/>
      <c r="AL5" s="300"/>
      <c r="AM5" s="300"/>
      <c r="AN5" s="300"/>
      <c r="AO5" s="300"/>
      <c r="AP5" s="300">
        <v>9</v>
      </c>
      <c r="AQ5" s="300"/>
      <c r="AR5" s="300"/>
      <c r="AS5" s="300"/>
      <c r="AT5" s="300"/>
      <c r="AU5" s="300"/>
      <c r="AV5" s="17"/>
      <c r="AW5" s="16"/>
      <c r="AX5" s="16"/>
      <c r="AY5" s="16"/>
      <c r="BA5" s="18"/>
    </row>
    <row r="6" spans="1:57" s="13" customFormat="1" ht="10.5" customHeight="1" x14ac:dyDescent="0.2">
      <c r="A6" s="24" t="s">
        <v>23</v>
      </c>
      <c r="B6" s="295">
        <f>(AA95+AF95)/36</f>
        <v>39</v>
      </c>
      <c r="C6" s="295"/>
      <c r="D6" s="295"/>
      <c r="E6" s="295"/>
      <c r="F6" s="295"/>
      <c r="G6" s="295">
        <f>(AA96+AF96)/36</f>
        <v>0</v>
      </c>
      <c r="H6" s="295"/>
      <c r="I6" s="295"/>
      <c r="J6" s="295">
        <f>(AA97+AF97)/36</f>
        <v>0</v>
      </c>
      <c r="K6" s="295"/>
      <c r="L6" s="295"/>
      <c r="M6" s="295"/>
      <c r="N6" s="295"/>
      <c r="O6" s="296">
        <f>(AA98+AF98)/36</f>
        <v>0.58333333333333337</v>
      </c>
      <c r="P6" s="296"/>
      <c r="Q6" s="296"/>
      <c r="R6" s="297">
        <f>(AA99+AF99)/36</f>
        <v>1.4166666666666667</v>
      </c>
      <c r="S6" s="297"/>
      <c r="T6" s="297"/>
      <c r="U6" s="297"/>
      <c r="V6" s="295">
        <f>(AA100+AF100)/36</f>
        <v>0</v>
      </c>
      <c r="W6" s="295"/>
      <c r="X6" s="295"/>
      <c r="Y6" s="295"/>
      <c r="Z6" s="295"/>
      <c r="AA6" s="295"/>
      <c r="AB6" s="295"/>
      <c r="AC6" s="295"/>
      <c r="AD6" s="295"/>
      <c r="AE6" s="295"/>
      <c r="AF6" s="298">
        <v>11</v>
      </c>
      <c r="AG6" s="298"/>
      <c r="AH6" s="298"/>
      <c r="AI6" s="298"/>
      <c r="AJ6" s="298"/>
      <c r="AK6" s="298"/>
      <c r="AL6" s="298"/>
      <c r="AM6" s="298"/>
      <c r="AN6" s="298"/>
      <c r="AO6" s="298"/>
      <c r="AP6" s="295">
        <f>SUM(B6:AK6)</f>
        <v>52</v>
      </c>
      <c r="AQ6" s="295"/>
      <c r="AR6" s="295"/>
      <c r="AS6" s="295"/>
      <c r="AT6" s="295"/>
      <c r="AU6" s="295"/>
      <c r="AV6" s="17"/>
      <c r="AW6" s="16"/>
      <c r="AX6" s="16"/>
      <c r="AY6" s="16"/>
      <c r="BA6" s="18"/>
    </row>
    <row r="7" spans="1:57" s="13" customFormat="1" ht="10.5" customHeight="1" x14ac:dyDescent="0.2">
      <c r="A7" s="24" t="s">
        <v>24</v>
      </c>
      <c r="B7" s="295">
        <f>(AK95+AP95)/36</f>
        <v>31.5</v>
      </c>
      <c r="C7" s="295"/>
      <c r="D7" s="295"/>
      <c r="E7" s="295"/>
      <c r="F7" s="295"/>
      <c r="G7" s="295">
        <f>(AK96+AP96)/36</f>
        <v>4</v>
      </c>
      <c r="H7" s="295"/>
      <c r="I7" s="295"/>
      <c r="J7" s="295">
        <f>(AK97+AP97)/36</f>
        <v>4</v>
      </c>
      <c r="K7" s="295"/>
      <c r="L7" s="295"/>
      <c r="M7" s="295"/>
      <c r="N7" s="295"/>
      <c r="O7" s="296">
        <f>(AK98+AP98)/36</f>
        <v>0.83333333333333337</v>
      </c>
      <c r="P7" s="296"/>
      <c r="Q7" s="296"/>
      <c r="R7" s="297">
        <f>(AK99+AP99)/36</f>
        <v>1.1666666666666667</v>
      </c>
      <c r="S7" s="297"/>
      <c r="T7" s="297"/>
      <c r="U7" s="297"/>
      <c r="V7" s="295">
        <f>(AK100+AP100)/36</f>
        <v>0</v>
      </c>
      <c r="W7" s="295"/>
      <c r="X7" s="295"/>
      <c r="Y7" s="295"/>
      <c r="Z7" s="295"/>
      <c r="AA7" s="295"/>
      <c r="AB7" s="295"/>
      <c r="AC7" s="295"/>
      <c r="AD7" s="295"/>
      <c r="AE7" s="295"/>
      <c r="AF7" s="298">
        <v>10.5</v>
      </c>
      <c r="AG7" s="298"/>
      <c r="AH7" s="298"/>
      <c r="AI7" s="298"/>
      <c r="AJ7" s="298"/>
      <c r="AK7" s="298"/>
      <c r="AL7" s="298"/>
      <c r="AM7" s="298"/>
      <c r="AN7" s="298"/>
      <c r="AO7" s="298"/>
      <c r="AP7" s="295">
        <f>SUM(B7:AK7)</f>
        <v>52</v>
      </c>
      <c r="AQ7" s="295"/>
      <c r="AR7" s="295"/>
      <c r="AS7" s="295"/>
      <c r="AT7" s="295"/>
      <c r="AU7" s="295"/>
      <c r="AV7" s="17"/>
      <c r="AW7" s="16"/>
      <c r="AX7" s="16"/>
      <c r="AY7" s="16"/>
      <c r="BA7" s="18"/>
    </row>
    <row r="8" spans="1:57" s="13" customFormat="1" ht="10.5" customHeight="1" x14ac:dyDescent="0.2">
      <c r="A8" s="24" t="s">
        <v>25</v>
      </c>
      <c r="B8" s="295">
        <f>(AU95+AZ95)/36</f>
        <v>17.5</v>
      </c>
      <c r="C8" s="295"/>
      <c r="D8" s="295"/>
      <c r="E8" s="295"/>
      <c r="F8" s="295"/>
      <c r="G8" s="295">
        <f>(AU96+AZ96)/36</f>
        <v>6</v>
      </c>
      <c r="H8" s="295"/>
      <c r="I8" s="295"/>
      <c r="J8" s="295">
        <f>(AU97+AZ97)/36</f>
        <v>10</v>
      </c>
      <c r="K8" s="295"/>
      <c r="L8" s="295"/>
      <c r="M8" s="295"/>
      <c r="N8" s="295"/>
      <c r="O8" s="296">
        <f>(AU98+AZ98)/36</f>
        <v>1.3333333333333333</v>
      </c>
      <c r="P8" s="296"/>
      <c r="Q8" s="296"/>
      <c r="R8" s="297">
        <f>(AU99+AZ99)/36</f>
        <v>0.16666666666666666</v>
      </c>
      <c r="S8" s="297"/>
      <c r="T8" s="297"/>
      <c r="U8" s="297"/>
      <c r="V8" s="295">
        <f>(AU100+AZ100)/36</f>
        <v>6</v>
      </c>
      <c r="W8" s="295"/>
      <c r="X8" s="295"/>
      <c r="Y8" s="295"/>
      <c r="Z8" s="295"/>
      <c r="AA8" s="295"/>
      <c r="AB8" s="295"/>
      <c r="AC8" s="295"/>
      <c r="AD8" s="295"/>
      <c r="AE8" s="295"/>
      <c r="AF8" s="298">
        <v>2</v>
      </c>
      <c r="AG8" s="298"/>
      <c r="AH8" s="298"/>
      <c r="AI8" s="298"/>
      <c r="AJ8" s="298"/>
      <c r="AK8" s="298"/>
      <c r="AL8" s="298"/>
      <c r="AM8" s="298"/>
      <c r="AN8" s="298"/>
      <c r="AO8" s="298"/>
      <c r="AP8" s="295">
        <f>SUM(B8:AK8)</f>
        <v>43</v>
      </c>
      <c r="AQ8" s="295"/>
      <c r="AR8" s="295"/>
      <c r="AS8" s="295"/>
      <c r="AT8" s="295"/>
      <c r="AU8" s="295"/>
      <c r="AV8" s="17"/>
      <c r="AW8" s="16"/>
      <c r="AX8" s="16"/>
      <c r="AY8" s="16"/>
      <c r="BA8" s="18"/>
    </row>
    <row r="9" spans="1:57" s="13" customFormat="1" ht="13.5" customHeight="1" x14ac:dyDescent="0.2">
      <c r="A9" s="24" t="s">
        <v>22</v>
      </c>
      <c r="B9" s="291">
        <f>SUM(B6:F8)</f>
        <v>88</v>
      </c>
      <c r="C9" s="291"/>
      <c r="D9" s="291"/>
      <c r="E9" s="291"/>
      <c r="F9" s="291"/>
      <c r="G9" s="292">
        <f>SUM(G6:I8)</f>
        <v>10</v>
      </c>
      <c r="H9" s="292"/>
      <c r="I9" s="292"/>
      <c r="J9" s="292">
        <f>SUM(J6:N8)</f>
        <v>14</v>
      </c>
      <c r="K9" s="292"/>
      <c r="L9" s="292"/>
      <c r="M9" s="292"/>
      <c r="N9" s="292"/>
      <c r="O9" s="293">
        <f>O6+O7+O8</f>
        <v>2.75</v>
      </c>
      <c r="P9" s="293"/>
      <c r="Q9" s="293"/>
      <c r="R9" s="294">
        <f>R6+R7+R8</f>
        <v>2.75</v>
      </c>
      <c r="S9" s="294"/>
      <c r="T9" s="294"/>
      <c r="U9" s="294"/>
      <c r="V9" s="292">
        <f>SUM(V6:AE8)</f>
        <v>6</v>
      </c>
      <c r="W9" s="292"/>
      <c r="X9" s="292"/>
      <c r="Y9" s="292"/>
      <c r="Z9" s="292"/>
      <c r="AA9" s="292"/>
      <c r="AB9" s="292"/>
      <c r="AC9" s="292"/>
      <c r="AD9" s="292"/>
      <c r="AE9" s="292"/>
      <c r="AF9" s="292">
        <f>SUM(AF6:AO8)</f>
        <v>23.5</v>
      </c>
      <c r="AG9" s="292"/>
      <c r="AH9" s="292"/>
      <c r="AI9" s="292"/>
      <c r="AJ9" s="292"/>
      <c r="AK9" s="292"/>
      <c r="AL9" s="292"/>
      <c r="AM9" s="292"/>
      <c r="AN9" s="292"/>
      <c r="AO9" s="292"/>
      <c r="AP9" s="292">
        <f>SUM(AP6:AU8)</f>
        <v>147</v>
      </c>
      <c r="AQ9" s="292"/>
      <c r="AR9" s="292"/>
      <c r="AS9" s="292"/>
      <c r="AT9" s="292"/>
      <c r="AU9" s="292"/>
      <c r="AV9" s="17"/>
      <c r="AW9" s="16"/>
      <c r="AX9" s="16"/>
      <c r="AY9" s="16"/>
      <c r="BA9" s="18"/>
    </row>
    <row r="10" spans="1:57" s="13" customFormat="1" ht="12.75" customHeight="1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6"/>
      <c r="U10" s="26"/>
      <c r="V10" s="26"/>
      <c r="W10" s="26"/>
      <c r="X10" s="26"/>
      <c r="Y10" s="26"/>
      <c r="Z10" s="26"/>
      <c r="AA10" s="26"/>
      <c r="AB10" s="27"/>
      <c r="AC10" s="26"/>
      <c r="AD10" s="26"/>
      <c r="AE10" s="26"/>
      <c r="AF10" s="26"/>
      <c r="AG10" s="27"/>
      <c r="AH10" s="26"/>
      <c r="AI10" s="26"/>
      <c r="AJ10" s="26"/>
      <c r="AK10" s="26"/>
      <c r="AL10" s="27"/>
      <c r="AM10" s="26"/>
      <c r="AN10" s="26"/>
      <c r="AO10" s="26"/>
      <c r="AP10" s="26"/>
      <c r="AQ10" s="27"/>
      <c r="AR10" s="26"/>
      <c r="AS10" s="26"/>
      <c r="AT10" s="26"/>
      <c r="AU10" s="26"/>
      <c r="AV10" s="17"/>
      <c r="AW10" s="16"/>
      <c r="AX10" s="16"/>
      <c r="AY10" s="16"/>
      <c r="BA10" s="18"/>
    </row>
    <row r="11" spans="1:57" ht="14.25" customHeight="1" x14ac:dyDescent="0.2">
      <c r="AK11" s="14"/>
    </row>
    <row r="12" spans="1:57" x14ac:dyDescent="0.2">
      <c r="A12" s="28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17"/>
      <c r="AR12" s="16"/>
      <c r="AS12" s="16"/>
      <c r="AT12" s="16"/>
    </row>
    <row r="13" spans="1:57" ht="21.75" customHeight="1" x14ac:dyDescent="0.2">
      <c r="A13" s="280" t="s">
        <v>28</v>
      </c>
      <c r="B13" s="281" t="s">
        <v>29</v>
      </c>
      <c r="C13" s="281"/>
      <c r="D13" s="281"/>
      <c r="E13" s="281"/>
      <c r="F13" s="281"/>
      <c r="G13" s="281"/>
      <c r="H13" s="281"/>
      <c r="I13" s="281"/>
      <c r="J13" s="281"/>
      <c r="K13" s="280" t="s">
        <v>30</v>
      </c>
      <c r="L13" s="280"/>
      <c r="M13" s="280"/>
      <c r="N13" s="280"/>
      <c r="O13" s="280"/>
      <c r="P13" s="280"/>
      <c r="Q13" s="282" t="s">
        <v>31</v>
      </c>
      <c r="R13" s="282"/>
      <c r="S13" s="282"/>
      <c r="T13" s="282"/>
      <c r="U13" s="282"/>
      <c r="V13" s="282"/>
      <c r="W13" s="282"/>
      <c r="X13" s="282"/>
      <c r="Y13" s="282"/>
      <c r="Z13" s="282"/>
      <c r="AA13" s="283" t="s">
        <v>32</v>
      </c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</row>
    <row r="14" spans="1:57" ht="33" customHeight="1" x14ac:dyDescent="0.2">
      <c r="A14" s="280"/>
      <c r="B14" s="281"/>
      <c r="C14" s="281"/>
      <c r="D14" s="281"/>
      <c r="E14" s="281"/>
      <c r="F14" s="281"/>
      <c r="G14" s="281"/>
      <c r="H14" s="281"/>
      <c r="I14" s="281"/>
      <c r="J14" s="281"/>
      <c r="K14" s="280"/>
      <c r="L14" s="280"/>
      <c r="M14" s="280"/>
      <c r="N14" s="280"/>
      <c r="O14" s="280"/>
      <c r="P14" s="280"/>
      <c r="Q14" s="284" t="s">
        <v>33</v>
      </c>
      <c r="R14" s="284" t="s">
        <v>19</v>
      </c>
      <c r="S14" s="285" t="s">
        <v>18</v>
      </c>
      <c r="T14" s="286" t="s">
        <v>34</v>
      </c>
      <c r="U14" s="275" t="s">
        <v>35</v>
      </c>
      <c r="V14" s="275"/>
      <c r="W14" s="275"/>
      <c r="X14" s="275"/>
      <c r="Y14" s="275"/>
      <c r="Z14" s="275"/>
      <c r="AA14" s="288" t="s">
        <v>23</v>
      </c>
      <c r="AB14" s="288"/>
      <c r="AC14" s="288"/>
      <c r="AD14" s="288"/>
      <c r="AE14" s="288"/>
      <c r="AF14" s="288"/>
      <c r="AG14" s="288"/>
      <c r="AH14" s="288"/>
      <c r="AI14" s="288"/>
      <c r="AJ14" s="288"/>
      <c r="AK14" s="289" t="s">
        <v>24</v>
      </c>
      <c r="AL14" s="289"/>
      <c r="AM14" s="289"/>
      <c r="AN14" s="289"/>
      <c r="AO14" s="289"/>
      <c r="AP14" s="289"/>
      <c r="AQ14" s="289"/>
      <c r="AR14" s="289"/>
      <c r="AS14" s="289"/>
      <c r="AT14" s="289"/>
      <c r="AU14" s="288" t="s">
        <v>25</v>
      </c>
      <c r="AV14" s="288"/>
      <c r="AW14" s="288"/>
      <c r="AX14" s="288"/>
      <c r="AY14" s="288"/>
      <c r="AZ14" s="288"/>
      <c r="BA14" s="288"/>
      <c r="BB14" s="288"/>
      <c r="BC14" s="288"/>
      <c r="BD14" s="288"/>
    </row>
    <row r="15" spans="1:57" ht="30.75" customHeight="1" x14ac:dyDescent="0.2">
      <c r="A15" s="280"/>
      <c r="B15" s="281"/>
      <c r="C15" s="281"/>
      <c r="D15" s="281"/>
      <c r="E15" s="281"/>
      <c r="F15" s="281"/>
      <c r="G15" s="281"/>
      <c r="H15" s="281"/>
      <c r="I15" s="281"/>
      <c r="J15" s="281"/>
      <c r="K15" s="280"/>
      <c r="L15" s="280"/>
      <c r="M15" s="280"/>
      <c r="N15" s="280"/>
      <c r="O15" s="280"/>
      <c r="P15" s="280"/>
      <c r="Q15" s="284"/>
      <c r="R15" s="284"/>
      <c r="S15" s="285"/>
      <c r="T15" s="286"/>
      <c r="U15" s="267" t="s">
        <v>36</v>
      </c>
      <c r="V15" s="267"/>
      <c r="W15" s="267"/>
      <c r="X15" s="267"/>
      <c r="Y15" s="267"/>
      <c r="Z15" s="273" t="s">
        <v>37</v>
      </c>
      <c r="AA15" s="272" t="s">
        <v>38</v>
      </c>
      <c r="AB15" s="267" t="s">
        <v>39</v>
      </c>
      <c r="AC15" s="267"/>
      <c r="AD15" s="267"/>
      <c r="AE15" s="267"/>
      <c r="AF15" s="272" t="s">
        <v>40</v>
      </c>
      <c r="AG15" s="267" t="s">
        <v>39</v>
      </c>
      <c r="AH15" s="267"/>
      <c r="AI15" s="267"/>
      <c r="AJ15" s="267"/>
      <c r="AK15" s="279" t="s">
        <v>41</v>
      </c>
      <c r="AL15" s="267" t="s">
        <v>39</v>
      </c>
      <c r="AM15" s="267"/>
      <c r="AN15" s="267"/>
      <c r="AO15" s="267"/>
      <c r="AP15" s="272" t="s">
        <v>42</v>
      </c>
      <c r="AQ15" s="267" t="s">
        <v>39</v>
      </c>
      <c r="AR15" s="267"/>
      <c r="AS15" s="267"/>
      <c r="AT15" s="267"/>
      <c r="AU15" s="287" t="s">
        <v>43</v>
      </c>
      <c r="AV15" s="275" t="s">
        <v>39</v>
      </c>
      <c r="AW15" s="275"/>
      <c r="AX15" s="275"/>
      <c r="AY15" s="275"/>
      <c r="AZ15" s="276" t="s">
        <v>214</v>
      </c>
      <c r="BA15" s="267" t="s">
        <v>39</v>
      </c>
      <c r="BB15" s="267"/>
      <c r="BC15" s="267"/>
      <c r="BD15" s="267"/>
    </row>
    <row r="16" spans="1:57" ht="12.75" customHeight="1" x14ac:dyDescent="0.2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0"/>
      <c r="L16" s="280"/>
      <c r="M16" s="280"/>
      <c r="N16" s="280"/>
      <c r="O16" s="280"/>
      <c r="P16" s="280"/>
      <c r="Q16" s="284"/>
      <c r="R16" s="284"/>
      <c r="S16" s="285"/>
      <c r="T16" s="286"/>
      <c r="U16" s="290" t="s">
        <v>44</v>
      </c>
      <c r="V16" s="267" t="s">
        <v>39</v>
      </c>
      <c r="W16" s="267"/>
      <c r="X16" s="267"/>
      <c r="Y16" s="267"/>
      <c r="Z16" s="273"/>
      <c r="AA16" s="272"/>
      <c r="AB16" s="274" t="s">
        <v>18</v>
      </c>
      <c r="AC16" s="273" t="s">
        <v>45</v>
      </c>
      <c r="AD16" s="273" t="s">
        <v>46</v>
      </c>
      <c r="AE16" s="273" t="s">
        <v>47</v>
      </c>
      <c r="AF16" s="272"/>
      <c r="AG16" s="274" t="s">
        <v>18</v>
      </c>
      <c r="AH16" s="273" t="s">
        <v>45</v>
      </c>
      <c r="AI16" s="273" t="s">
        <v>46</v>
      </c>
      <c r="AJ16" s="273" t="s">
        <v>47</v>
      </c>
      <c r="AK16" s="279"/>
      <c r="AL16" s="274" t="s">
        <v>18</v>
      </c>
      <c r="AM16" s="273" t="s">
        <v>45</v>
      </c>
      <c r="AN16" s="273" t="s">
        <v>46</v>
      </c>
      <c r="AO16" s="273" t="s">
        <v>47</v>
      </c>
      <c r="AP16" s="272"/>
      <c r="AQ16" s="274" t="s">
        <v>18</v>
      </c>
      <c r="AR16" s="273" t="s">
        <v>45</v>
      </c>
      <c r="AS16" s="273" t="s">
        <v>46</v>
      </c>
      <c r="AT16" s="273" t="s">
        <v>47</v>
      </c>
      <c r="AU16" s="287"/>
      <c r="AV16" s="274" t="s">
        <v>18</v>
      </c>
      <c r="AW16" s="273" t="s">
        <v>45</v>
      </c>
      <c r="AX16" s="273" t="s">
        <v>46</v>
      </c>
      <c r="AY16" s="278" t="s">
        <v>47</v>
      </c>
      <c r="AZ16" s="276"/>
      <c r="BA16" s="274" t="s">
        <v>18</v>
      </c>
      <c r="BB16" s="273" t="s">
        <v>45</v>
      </c>
      <c r="BC16" s="273" t="s">
        <v>46</v>
      </c>
      <c r="BD16" s="273" t="s">
        <v>47</v>
      </c>
    </row>
    <row r="17" spans="1:68" ht="84.75" customHeight="1" x14ac:dyDescent="0.2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0"/>
      <c r="L17" s="280"/>
      <c r="M17" s="280"/>
      <c r="N17" s="280"/>
      <c r="O17" s="280"/>
      <c r="P17" s="280"/>
      <c r="Q17" s="284"/>
      <c r="R17" s="284"/>
      <c r="S17" s="285"/>
      <c r="T17" s="286"/>
      <c r="U17" s="290"/>
      <c r="V17" s="31" t="s">
        <v>48</v>
      </c>
      <c r="W17" s="31" t="s">
        <v>49</v>
      </c>
      <c r="X17" s="31" t="s">
        <v>50</v>
      </c>
      <c r="Y17" s="31" t="s">
        <v>51</v>
      </c>
      <c r="Z17" s="273"/>
      <c r="AA17" s="272"/>
      <c r="AB17" s="274"/>
      <c r="AC17" s="273"/>
      <c r="AD17" s="273"/>
      <c r="AE17" s="273"/>
      <c r="AF17" s="272"/>
      <c r="AG17" s="274"/>
      <c r="AH17" s="273"/>
      <c r="AI17" s="273"/>
      <c r="AJ17" s="273"/>
      <c r="AK17" s="279"/>
      <c r="AL17" s="274"/>
      <c r="AM17" s="273"/>
      <c r="AN17" s="273"/>
      <c r="AO17" s="273"/>
      <c r="AP17" s="272"/>
      <c r="AQ17" s="274"/>
      <c r="AR17" s="273"/>
      <c r="AS17" s="273"/>
      <c r="AT17" s="273"/>
      <c r="AU17" s="287"/>
      <c r="AV17" s="274"/>
      <c r="AW17" s="273"/>
      <c r="AX17" s="273"/>
      <c r="AY17" s="278"/>
      <c r="AZ17" s="277"/>
      <c r="BA17" s="274"/>
      <c r="BB17" s="273"/>
      <c r="BC17" s="273"/>
      <c r="BD17" s="273"/>
    </row>
    <row r="18" spans="1:68" ht="11.25" customHeight="1" x14ac:dyDescent="0.2">
      <c r="A18" s="280"/>
      <c r="B18" s="281"/>
      <c r="C18" s="281"/>
      <c r="D18" s="281"/>
      <c r="E18" s="281"/>
      <c r="F18" s="281"/>
      <c r="G18" s="281"/>
      <c r="H18" s="281"/>
      <c r="I18" s="281"/>
      <c r="J18" s="281"/>
      <c r="K18" s="32">
        <v>1</v>
      </c>
      <c r="L18" s="32">
        <v>2</v>
      </c>
      <c r="M18" s="32">
        <v>3</v>
      </c>
      <c r="N18" s="32">
        <v>4</v>
      </c>
      <c r="O18" s="32">
        <v>5</v>
      </c>
      <c r="P18" s="32">
        <v>6</v>
      </c>
      <c r="Q18" s="33"/>
      <c r="R18" s="33"/>
      <c r="S18" s="34"/>
      <c r="T18" s="35"/>
      <c r="U18" s="36"/>
      <c r="V18" s="37"/>
      <c r="W18" s="37"/>
      <c r="X18" s="37"/>
      <c r="Y18" s="37"/>
      <c r="Z18" s="37"/>
      <c r="AA18" s="38">
        <v>17</v>
      </c>
      <c r="AB18" s="39"/>
      <c r="AC18" s="40"/>
      <c r="AD18" s="40"/>
      <c r="AE18" s="40"/>
      <c r="AF18" s="41">
        <v>22</v>
      </c>
      <c r="AG18" s="39"/>
      <c r="AH18" s="40"/>
      <c r="AI18" s="40"/>
      <c r="AJ18" s="40"/>
      <c r="AK18" s="42">
        <v>16</v>
      </c>
      <c r="AL18" s="43"/>
      <c r="AM18" s="44"/>
      <c r="AN18" s="44"/>
      <c r="AO18" s="44"/>
      <c r="AP18" s="45">
        <v>23.5</v>
      </c>
      <c r="AQ18" s="43"/>
      <c r="AR18" s="44"/>
      <c r="AS18" s="44"/>
      <c r="AT18" s="44"/>
      <c r="AU18" s="46">
        <v>16</v>
      </c>
      <c r="AV18" s="43"/>
      <c r="AW18" s="44"/>
      <c r="AX18" s="44"/>
      <c r="AY18" s="47"/>
      <c r="AZ18" s="205">
        <v>23.5</v>
      </c>
      <c r="BA18" s="202"/>
      <c r="BB18" s="44"/>
      <c r="BC18" s="44"/>
      <c r="BD18" s="44"/>
      <c r="BE18" s="48" t="s">
        <v>52</v>
      </c>
    </row>
    <row r="19" spans="1:68" s="14" customFormat="1" ht="15" customHeight="1" x14ac:dyDescent="0.2">
      <c r="A19" s="32">
        <v>1</v>
      </c>
      <c r="B19" s="270">
        <v>2</v>
      </c>
      <c r="C19" s="270"/>
      <c r="D19" s="270"/>
      <c r="E19" s="270"/>
      <c r="F19" s="270"/>
      <c r="G19" s="270"/>
      <c r="H19" s="270"/>
      <c r="I19" s="270"/>
      <c r="J19" s="270"/>
      <c r="K19" s="271">
        <v>3</v>
      </c>
      <c r="L19" s="271"/>
      <c r="M19" s="271"/>
      <c r="N19" s="271"/>
      <c r="O19" s="271"/>
      <c r="P19" s="271"/>
      <c r="Q19" s="50">
        <v>4</v>
      </c>
      <c r="R19" s="50">
        <v>5</v>
      </c>
      <c r="S19" s="51">
        <v>6</v>
      </c>
      <c r="T19" s="32">
        <v>7</v>
      </c>
      <c r="U19" s="32">
        <v>8</v>
      </c>
      <c r="V19" s="52">
        <v>9</v>
      </c>
      <c r="W19" s="52">
        <v>10</v>
      </c>
      <c r="X19" s="52">
        <v>11</v>
      </c>
      <c r="Y19" s="52">
        <v>12</v>
      </c>
      <c r="Z19" s="52">
        <v>13</v>
      </c>
      <c r="AA19" s="32">
        <v>14</v>
      </c>
      <c r="AB19" s="51"/>
      <c r="AC19" s="32"/>
      <c r="AD19" s="32"/>
      <c r="AE19" s="32"/>
      <c r="AF19" s="32">
        <v>15</v>
      </c>
      <c r="AG19" s="51"/>
      <c r="AH19" s="32"/>
      <c r="AI19" s="32"/>
      <c r="AJ19" s="32"/>
      <c r="AK19" s="53">
        <v>16</v>
      </c>
      <c r="AL19" s="51"/>
      <c r="AM19" s="32"/>
      <c r="AN19" s="32"/>
      <c r="AO19" s="32"/>
      <c r="AP19" s="32">
        <v>17</v>
      </c>
      <c r="AQ19" s="51"/>
      <c r="AR19" s="32"/>
      <c r="AS19" s="32"/>
      <c r="AT19" s="32"/>
      <c r="AU19" s="50">
        <v>18</v>
      </c>
      <c r="AV19" s="51"/>
      <c r="AW19" s="32"/>
      <c r="AX19" s="32"/>
      <c r="AY19" s="52"/>
      <c r="AZ19" s="124">
        <v>19</v>
      </c>
      <c r="BA19" s="51"/>
      <c r="BB19" s="32"/>
      <c r="BC19" s="32"/>
      <c r="BD19" s="32"/>
    </row>
    <row r="20" spans="1:68" s="29" customFormat="1" ht="10.5" customHeight="1" x14ac:dyDescent="0.2">
      <c r="A20" s="54" t="s">
        <v>53</v>
      </c>
      <c r="B20" s="264" t="s">
        <v>54</v>
      </c>
      <c r="C20" s="264"/>
      <c r="D20" s="264"/>
      <c r="E20" s="264"/>
      <c r="F20" s="264"/>
      <c r="G20" s="264"/>
      <c r="H20" s="264"/>
      <c r="I20" s="264"/>
      <c r="J20" s="264"/>
      <c r="K20" s="265"/>
      <c r="L20" s="265"/>
      <c r="M20" s="265"/>
      <c r="N20" s="265"/>
      <c r="O20" s="265"/>
      <c r="P20" s="265"/>
      <c r="Q20" s="55">
        <f>SUM(Q23:Q41)</f>
        <v>1476</v>
      </c>
      <c r="R20" s="55">
        <f>SUM(R23:R41)</f>
        <v>51</v>
      </c>
      <c r="S20" s="56">
        <f>S21</f>
        <v>21</v>
      </c>
      <c r="T20" s="57">
        <f t="shared" ref="T20:BD20" si="0">SUM(T23:T41)</f>
        <v>0</v>
      </c>
      <c r="U20" s="58">
        <f t="shared" si="0"/>
        <v>1404</v>
      </c>
      <c r="V20" s="58">
        <f t="shared" si="0"/>
        <v>818</v>
      </c>
      <c r="W20" s="58">
        <f t="shared" si="0"/>
        <v>30</v>
      </c>
      <c r="X20" s="58">
        <f t="shared" si="0"/>
        <v>556</v>
      </c>
      <c r="Y20" s="58">
        <f t="shared" si="0"/>
        <v>0</v>
      </c>
      <c r="Z20" s="58">
        <f t="shared" si="0"/>
        <v>0</v>
      </c>
      <c r="AA20" s="58">
        <f t="shared" si="0"/>
        <v>606</v>
      </c>
      <c r="AB20" s="59">
        <f t="shared" si="0"/>
        <v>3</v>
      </c>
      <c r="AC20" s="58">
        <f t="shared" si="0"/>
        <v>606</v>
      </c>
      <c r="AD20" s="58">
        <f t="shared" si="0"/>
        <v>0</v>
      </c>
      <c r="AE20" s="58">
        <f t="shared" si="0"/>
        <v>0</v>
      </c>
      <c r="AF20" s="58">
        <f t="shared" si="0"/>
        <v>798</v>
      </c>
      <c r="AG20" s="59">
        <f t="shared" si="0"/>
        <v>18</v>
      </c>
      <c r="AH20" s="58">
        <f t="shared" si="0"/>
        <v>798</v>
      </c>
      <c r="AI20" s="58">
        <f t="shared" si="0"/>
        <v>0</v>
      </c>
      <c r="AJ20" s="58">
        <f t="shared" si="0"/>
        <v>0</v>
      </c>
      <c r="AK20" s="58">
        <f t="shared" si="0"/>
        <v>0</v>
      </c>
      <c r="AL20" s="59">
        <f t="shared" si="0"/>
        <v>0</v>
      </c>
      <c r="AM20" s="58">
        <f t="shared" si="0"/>
        <v>0</v>
      </c>
      <c r="AN20" s="58">
        <f t="shared" si="0"/>
        <v>0</v>
      </c>
      <c r="AO20" s="58">
        <f t="shared" si="0"/>
        <v>0</v>
      </c>
      <c r="AP20" s="58">
        <f t="shared" si="0"/>
        <v>0</v>
      </c>
      <c r="AQ20" s="59">
        <f t="shared" si="0"/>
        <v>0</v>
      </c>
      <c r="AR20" s="58">
        <f t="shared" si="0"/>
        <v>0</v>
      </c>
      <c r="AS20" s="58">
        <f t="shared" si="0"/>
        <v>0</v>
      </c>
      <c r="AT20" s="58">
        <f t="shared" si="0"/>
        <v>0</v>
      </c>
      <c r="AU20" s="60">
        <f t="shared" si="0"/>
        <v>0</v>
      </c>
      <c r="AV20" s="59">
        <f t="shared" si="0"/>
        <v>0</v>
      </c>
      <c r="AW20" s="58">
        <f t="shared" si="0"/>
        <v>0</v>
      </c>
      <c r="AX20" s="58">
        <f t="shared" si="0"/>
        <v>0</v>
      </c>
      <c r="AY20" s="61">
        <f t="shared" si="0"/>
        <v>0</v>
      </c>
      <c r="AZ20" s="58">
        <f t="shared" si="0"/>
        <v>0</v>
      </c>
      <c r="BA20" s="59">
        <f t="shared" si="0"/>
        <v>0</v>
      </c>
      <c r="BB20" s="58">
        <f t="shared" si="0"/>
        <v>0</v>
      </c>
      <c r="BC20" s="58">
        <f t="shared" si="0"/>
        <v>0</v>
      </c>
      <c r="BD20" s="58">
        <f t="shared" si="0"/>
        <v>0</v>
      </c>
    </row>
    <row r="21" spans="1:68" s="29" customFormat="1" ht="10.5" customHeight="1" x14ac:dyDescent="0.2">
      <c r="A21" s="62"/>
      <c r="B21" s="254" t="s">
        <v>18</v>
      </c>
      <c r="C21" s="254"/>
      <c r="D21" s="254"/>
      <c r="E21" s="254"/>
      <c r="F21" s="254"/>
      <c r="G21" s="254"/>
      <c r="H21" s="254"/>
      <c r="I21" s="254"/>
      <c r="J21" s="254"/>
      <c r="K21" s="266"/>
      <c r="L21" s="266"/>
      <c r="M21" s="266"/>
      <c r="N21" s="266"/>
      <c r="O21" s="266"/>
      <c r="P21" s="266"/>
      <c r="Q21" s="64"/>
      <c r="R21" s="64"/>
      <c r="S21" s="65">
        <f>SUM(S23:S41)</f>
        <v>21</v>
      </c>
      <c r="T21" s="66"/>
      <c r="U21" s="64"/>
      <c r="V21" s="64"/>
      <c r="W21" s="64"/>
      <c r="X21" s="64"/>
      <c r="Y21" s="64"/>
      <c r="Z21" s="64"/>
      <c r="AA21" s="67"/>
      <c r="AB21" s="68"/>
      <c r="AC21" s="64"/>
      <c r="AD21" s="64"/>
      <c r="AE21" s="64"/>
      <c r="AF21" s="67"/>
      <c r="AG21" s="68"/>
      <c r="AH21" s="64"/>
      <c r="AI21" s="64"/>
      <c r="AJ21" s="64"/>
      <c r="AK21" s="67"/>
      <c r="AL21" s="68"/>
      <c r="AM21" s="64"/>
      <c r="AN21" s="64"/>
      <c r="AO21" s="64"/>
      <c r="AP21" s="67"/>
      <c r="AQ21" s="68"/>
      <c r="AR21" s="64"/>
      <c r="AS21" s="64"/>
      <c r="AT21" s="64"/>
      <c r="AU21" s="64"/>
      <c r="AV21" s="68"/>
      <c r="AW21" s="64"/>
      <c r="AX21" s="64"/>
      <c r="AY21" s="69"/>
      <c r="AZ21" s="67"/>
      <c r="BA21" s="68"/>
      <c r="BB21" s="64"/>
      <c r="BC21" s="64"/>
      <c r="BD21" s="64"/>
    </row>
    <row r="22" spans="1:68" s="29" customFormat="1" ht="10.5" customHeight="1" x14ac:dyDescent="0.2">
      <c r="A22" s="70"/>
      <c r="B22" s="225" t="s">
        <v>185</v>
      </c>
      <c r="C22" s="225"/>
      <c r="D22" s="225"/>
      <c r="E22" s="225"/>
      <c r="F22" s="225"/>
      <c r="G22" s="225"/>
      <c r="H22" s="225"/>
      <c r="I22" s="225"/>
      <c r="J22" s="225"/>
      <c r="K22" s="71"/>
      <c r="L22" s="71"/>
      <c r="M22" s="71"/>
      <c r="N22" s="71"/>
      <c r="O22" s="71"/>
      <c r="P22" s="71"/>
      <c r="Q22" s="72"/>
      <c r="R22" s="72"/>
      <c r="S22" s="73"/>
      <c r="T22" s="74"/>
      <c r="U22" s="71"/>
      <c r="V22" s="71"/>
      <c r="W22" s="71"/>
      <c r="X22" s="71"/>
      <c r="Y22" s="71"/>
      <c r="Z22" s="71"/>
      <c r="AA22" s="71"/>
      <c r="AB22" s="75"/>
      <c r="AC22" s="71"/>
      <c r="AD22" s="71"/>
      <c r="AE22" s="71"/>
      <c r="AF22" s="76"/>
      <c r="AG22" s="75"/>
      <c r="AH22" s="71"/>
      <c r="AI22" s="71"/>
      <c r="AJ22" s="77"/>
      <c r="AK22" s="71"/>
      <c r="AL22" s="75"/>
      <c r="AM22" s="71"/>
      <c r="AN22" s="71"/>
      <c r="AO22" s="71"/>
      <c r="AP22" s="71"/>
      <c r="AQ22" s="75"/>
      <c r="AR22" s="71"/>
      <c r="AS22" s="71"/>
      <c r="AT22" s="71"/>
      <c r="AU22" s="76"/>
      <c r="AV22" s="75"/>
      <c r="AW22" s="71"/>
      <c r="AX22" s="71"/>
      <c r="AY22" s="77"/>
      <c r="AZ22" s="71"/>
      <c r="BA22" s="75"/>
      <c r="BB22" s="71"/>
      <c r="BC22" s="71"/>
      <c r="BD22" s="71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ht="10.5" customHeight="1" x14ac:dyDescent="0.2">
      <c r="A23" s="78" t="s">
        <v>186</v>
      </c>
      <c r="B23" s="258" t="s">
        <v>55</v>
      </c>
      <c r="C23" s="242"/>
      <c r="D23" s="242"/>
      <c r="E23" s="242"/>
      <c r="F23" s="242"/>
      <c r="G23" s="242"/>
      <c r="H23" s="242"/>
      <c r="I23" s="242"/>
      <c r="J23" s="259"/>
      <c r="K23" s="22"/>
      <c r="L23" s="236" t="s">
        <v>56</v>
      </c>
      <c r="M23" s="22"/>
      <c r="N23" s="22"/>
      <c r="O23" s="22"/>
      <c r="P23" s="22"/>
      <c r="Q23" s="72">
        <f>R23+S23+T23+U23</f>
        <v>120</v>
      </c>
      <c r="R23" s="72">
        <v>9</v>
      </c>
      <c r="S23" s="73">
        <v>3</v>
      </c>
      <c r="T23" s="79">
        <f t="shared" ref="T23:T33" si="1">AE23+AJ23+AO23+AT23+AY23+BD23</f>
        <v>0</v>
      </c>
      <c r="U23" s="22">
        <f t="shared" ref="U23:U33" si="2">AC23+AH23+AM23+AR23+AW23+BB23</f>
        <v>108</v>
      </c>
      <c r="V23" s="22">
        <f t="shared" ref="V23:V33" si="3">U23-W23-Y23-X23</f>
        <v>82</v>
      </c>
      <c r="W23" s="22"/>
      <c r="X23" s="80">
        <v>26</v>
      </c>
      <c r="Y23" s="22"/>
      <c r="Z23" s="22">
        <f t="shared" ref="Z23:Z33" si="4">AD23+AI23+AN23+AS23+AX23+BC23</f>
        <v>0</v>
      </c>
      <c r="AA23" s="22">
        <f>AC23+AD23+AE23</f>
        <v>34</v>
      </c>
      <c r="AB23" s="82"/>
      <c r="AC23" s="22">
        <v>34</v>
      </c>
      <c r="AD23" s="22"/>
      <c r="AE23" s="22"/>
      <c r="AF23" s="21">
        <f>AH23+AI23+AJ23</f>
        <v>74</v>
      </c>
      <c r="AG23" s="268">
        <v>6</v>
      </c>
      <c r="AH23" s="22">
        <v>74</v>
      </c>
      <c r="AI23" s="22"/>
      <c r="AJ23" s="80"/>
      <c r="AK23" s="81">
        <f>AM23+AN23+AO23</f>
        <v>0</v>
      </c>
      <c r="AL23" s="82"/>
      <c r="AM23" s="22"/>
      <c r="AN23" s="22"/>
      <c r="AO23" s="22"/>
      <c r="AP23" s="81">
        <f>AR23+AS23+AT23</f>
        <v>0</v>
      </c>
      <c r="AQ23" s="83"/>
      <c r="AR23" s="30"/>
      <c r="AS23" s="30"/>
      <c r="AT23" s="30"/>
      <c r="AU23" s="84">
        <f>AW23+AX23+AY23</f>
        <v>0</v>
      </c>
      <c r="AV23" s="83"/>
      <c r="AW23" s="30"/>
      <c r="AX23" s="30"/>
      <c r="AY23" s="85"/>
      <c r="AZ23" s="86">
        <f>BB23+BC23+BD23</f>
        <v>0</v>
      </c>
      <c r="BA23" s="83"/>
      <c r="BB23" s="22"/>
      <c r="BC23" s="22"/>
      <c r="BD23" s="22"/>
    </row>
    <row r="24" spans="1:68" ht="10.5" customHeight="1" x14ac:dyDescent="0.2">
      <c r="A24" s="78" t="s">
        <v>187</v>
      </c>
      <c r="B24" s="258" t="s">
        <v>59</v>
      </c>
      <c r="C24" s="242"/>
      <c r="D24" s="242"/>
      <c r="E24" s="242"/>
      <c r="F24" s="242"/>
      <c r="G24" s="242"/>
      <c r="H24" s="242"/>
      <c r="I24" s="242"/>
      <c r="J24" s="259"/>
      <c r="K24" s="22"/>
      <c r="L24" s="237"/>
      <c r="M24" s="22"/>
      <c r="N24" s="22"/>
      <c r="O24" s="22"/>
      <c r="P24" s="22"/>
      <c r="Q24" s="72">
        <f>R24+S24+T24+U24</f>
        <v>120</v>
      </c>
      <c r="R24" s="72">
        <v>9</v>
      </c>
      <c r="S24" s="73">
        <v>3</v>
      </c>
      <c r="T24" s="79">
        <f t="shared" si="1"/>
        <v>0</v>
      </c>
      <c r="U24" s="22">
        <f t="shared" si="2"/>
        <v>108</v>
      </c>
      <c r="V24" s="22">
        <f t="shared" si="3"/>
        <v>68</v>
      </c>
      <c r="W24" s="22"/>
      <c r="X24" s="80">
        <v>40</v>
      </c>
      <c r="Y24" s="22"/>
      <c r="Z24" s="22">
        <f t="shared" si="4"/>
        <v>0</v>
      </c>
      <c r="AA24" s="22">
        <f t="shared" ref="AA24:AA33" si="5">AC24+AD24+AE24</f>
        <v>52</v>
      </c>
      <c r="AB24" s="82"/>
      <c r="AC24" s="22">
        <v>52</v>
      </c>
      <c r="AD24" s="22"/>
      <c r="AE24" s="22"/>
      <c r="AF24" s="21">
        <f t="shared" ref="AF24:AF33" si="6">AH24+AI24+AJ24</f>
        <v>56</v>
      </c>
      <c r="AG24" s="269"/>
      <c r="AH24" s="22">
        <v>56</v>
      </c>
      <c r="AI24" s="22"/>
      <c r="AJ24" s="80"/>
      <c r="AK24" s="81"/>
      <c r="AL24" s="82"/>
      <c r="AM24" s="22"/>
      <c r="AN24" s="22"/>
      <c r="AO24" s="22"/>
      <c r="AP24" s="81"/>
      <c r="AQ24" s="83"/>
      <c r="AR24" s="30"/>
      <c r="AS24" s="30"/>
      <c r="AT24" s="30"/>
      <c r="AU24" s="84"/>
      <c r="AV24" s="83"/>
      <c r="AW24" s="30"/>
      <c r="AX24" s="30"/>
      <c r="AY24" s="85"/>
      <c r="AZ24" s="86"/>
      <c r="BA24" s="83"/>
      <c r="BB24" s="22"/>
      <c r="BC24" s="22"/>
      <c r="BD24" s="22"/>
    </row>
    <row r="25" spans="1:68" ht="10.5" customHeight="1" x14ac:dyDescent="0.2">
      <c r="A25" s="78" t="s">
        <v>188</v>
      </c>
      <c r="B25" s="258" t="s">
        <v>60</v>
      </c>
      <c r="C25" s="242"/>
      <c r="D25" s="242"/>
      <c r="E25" s="242"/>
      <c r="F25" s="242"/>
      <c r="G25" s="242"/>
      <c r="H25" s="242"/>
      <c r="I25" s="242"/>
      <c r="J25" s="259"/>
      <c r="K25" s="22"/>
      <c r="L25" s="22" t="s">
        <v>58</v>
      </c>
      <c r="M25" s="22"/>
      <c r="N25" s="22"/>
      <c r="O25" s="22"/>
      <c r="P25" s="22"/>
      <c r="Q25" s="72">
        <f t="shared" ref="Q25:Q35" si="7">R25+S25+T25+U25</f>
        <v>108</v>
      </c>
      <c r="R25" s="72"/>
      <c r="S25" s="73">
        <f t="shared" ref="S25:S33" si="8">AB25+AG25+AL25+AQ25+AV25+BA25</f>
        <v>0</v>
      </c>
      <c r="T25" s="79">
        <f t="shared" si="1"/>
        <v>0</v>
      </c>
      <c r="U25" s="22">
        <f t="shared" si="2"/>
        <v>108</v>
      </c>
      <c r="V25" s="22">
        <f t="shared" si="3"/>
        <v>8</v>
      </c>
      <c r="W25" s="22"/>
      <c r="X25" s="80">
        <v>100</v>
      </c>
      <c r="Y25" s="22"/>
      <c r="Z25" s="22">
        <f t="shared" si="4"/>
        <v>0</v>
      </c>
      <c r="AA25" s="22">
        <f t="shared" si="5"/>
        <v>52</v>
      </c>
      <c r="AB25" s="82"/>
      <c r="AC25" s="22">
        <v>52</v>
      </c>
      <c r="AD25" s="22"/>
      <c r="AE25" s="22"/>
      <c r="AF25" s="21">
        <f t="shared" si="6"/>
        <v>56</v>
      </c>
      <c r="AG25" s="82"/>
      <c r="AH25" s="22">
        <v>56</v>
      </c>
      <c r="AI25" s="22"/>
      <c r="AJ25" s="80"/>
      <c r="AK25" s="81">
        <f t="shared" ref="AK25:AK30" si="9">AM25+AN25+AO25</f>
        <v>0</v>
      </c>
      <c r="AL25" s="82"/>
      <c r="AM25" s="22"/>
      <c r="AN25" s="22"/>
      <c r="AO25" s="22"/>
      <c r="AP25" s="81">
        <f t="shared" ref="AP25:AP30" si="10">AR25+AS25+AT25</f>
        <v>0</v>
      </c>
      <c r="AQ25" s="83"/>
      <c r="AR25" s="30"/>
      <c r="AS25" s="30"/>
      <c r="AT25" s="30"/>
      <c r="AU25" s="84">
        <f t="shared" ref="AU25:AU30" si="11">AW25+AX25+AY25</f>
        <v>0</v>
      </c>
      <c r="AV25" s="83"/>
      <c r="AW25" s="30"/>
      <c r="AX25" s="30"/>
      <c r="AY25" s="85"/>
      <c r="AZ25" s="86">
        <f t="shared" ref="AZ25:AZ30" si="12">BB25+BC25+BD25</f>
        <v>0</v>
      </c>
      <c r="BA25" s="83"/>
      <c r="BB25" s="22"/>
      <c r="BC25" s="22"/>
      <c r="BD25" s="22"/>
    </row>
    <row r="26" spans="1:68" ht="10.5" customHeight="1" x14ac:dyDescent="0.2">
      <c r="A26" s="78" t="s">
        <v>189</v>
      </c>
      <c r="B26" s="258" t="s">
        <v>66</v>
      </c>
      <c r="C26" s="242"/>
      <c r="D26" s="242"/>
      <c r="E26" s="242"/>
      <c r="F26" s="242"/>
      <c r="G26" s="242"/>
      <c r="H26" s="242"/>
      <c r="I26" s="242"/>
      <c r="J26" s="259"/>
      <c r="K26" s="22"/>
      <c r="L26" s="22" t="s">
        <v>58</v>
      </c>
      <c r="M26" s="22"/>
      <c r="N26" s="22"/>
      <c r="O26" s="22"/>
      <c r="P26" s="22"/>
      <c r="Q26" s="72">
        <f t="shared" si="7"/>
        <v>108</v>
      </c>
      <c r="R26" s="72"/>
      <c r="S26" s="73">
        <f>AB26+AG26+AL26+AQ26+AV26+BA26</f>
        <v>0</v>
      </c>
      <c r="T26" s="79">
        <f>AE26+AJ26+AO26+AT26+AY26+BD26</f>
        <v>0</v>
      </c>
      <c r="U26" s="22">
        <f>AC26+AH26+AM26+AR26+AW26+BB26</f>
        <v>108</v>
      </c>
      <c r="V26" s="22">
        <f>U26-W26-Y26-X26</f>
        <v>54</v>
      </c>
      <c r="W26" s="22"/>
      <c r="X26" s="80">
        <v>54</v>
      </c>
      <c r="Y26" s="22"/>
      <c r="Z26" s="22">
        <f>AD26+AI26+AN26+AS26+AX26+BC26</f>
        <v>0</v>
      </c>
      <c r="AA26" s="22">
        <f>AC26+AD26+AE26</f>
        <v>52</v>
      </c>
      <c r="AB26" s="82"/>
      <c r="AC26" s="22">
        <v>52</v>
      </c>
      <c r="AD26" s="22"/>
      <c r="AE26" s="22"/>
      <c r="AF26" s="21">
        <f>AH26+AI26+AJ26</f>
        <v>56</v>
      </c>
      <c r="AG26" s="82"/>
      <c r="AH26" s="22">
        <v>56</v>
      </c>
      <c r="AI26" s="22"/>
      <c r="AJ26" s="80"/>
      <c r="AK26" s="81">
        <f t="shared" si="9"/>
        <v>0</v>
      </c>
      <c r="AL26" s="82"/>
      <c r="AM26" s="22"/>
      <c r="AN26" s="22"/>
      <c r="AO26" s="22"/>
      <c r="AP26" s="81">
        <f t="shared" si="10"/>
        <v>0</v>
      </c>
      <c r="AQ26" s="83"/>
      <c r="AR26" s="30"/>
      <c r="AS26" s="30"/>
      <c r="AT26" s="30"/>
      <c r="AU26" s="84">
        <f t="shared" si="11"/>
        <v>0</v>
      </c>
      <c r="AV26" s="83"/>
      <c r="AW26" s="30"/>
      <c r="AX26" s="30"/>
      <c r="AY26" s="85"/>
      <c r="AZ26" s="86">
        <f t="shared" si="12"/>
        <v>0</v>
      </c>
      <c r="BA26" s="83"/>
      <c r="BB26" s="22"/>
      <c r="BC26" s="22"/>
      <c r="BD26" s="22"/>
    </row>
    <row r="27" spans="1:68" ht="10.5" customHeight="1" x14ac:dyDescent="0.2">
      <c r="A27" s="78" t="s">
        <v>190</v>
      </c>
      <c r="B27" s="258" t="s">
        <v>191</v>
      </c>
      <c r="C27" s="242"/>
      <c r="D27" s="242"/>
      <c r="E27" s="242"/>
      <c r="F27" s="242"/>
      <c r="G27" s="242"/>
      <c r="H27" s="242"/>
      <c r="I27" s="242"/>
      <c r="J27" s="259"/>
      <c r="K27" s="22"/>
      <c r="L27" s="22" t="s">
        <v>58</v>
      </c>
      <c r="M27" s="22"/>
      <c r="N27" s="22"/>
      <c r="O27" s="22"/>
      <c r="P27" s="22"/>
      <c r="Q27" s="72">
        <f t="shared" si="7"/>
        <v>72</v>
      </c>
      <c r="R27" s="72"/>
      <c r="S27" s="73">
        <f t="shared" ref="S27:S29" si="13">AB27+AG27+AL27+AQ27+AV27+BA27</f>
        <v>0</v>
      </c>
      <c r="T27" s="79">
        <f t="shared" ref="T27:T29" si="14">AE27+AJ27+AO27+AT27+AY27+BD27</f>
        <v>0</v>
      </c>
      <c r="U27" s="22">
        <f t="shared" ref="U27:U29" si="15">AC27+AH27+AM27+AR27+AW27+BB27</f>
        <v>72</v>
      </c>
      <c r="V27" s="22">
        <f t="shared" ref="V27:V29" si="16">U27-W27-Y27-X27</f>
        <v>50</v>
      </c>
      <c r="W27" s="22">
        <v>10</v>
      </c>
      <c r="X27" s="80">
        <v>12</v>
      </c>
      <c r="Y27" s="22"/>
      <c r="Z27" s="22">
        <f t="shared" ref="Z27:Z29" si="17">AD27+AI27+AN27+AS27+AX27+BC27</f>
        <v>0</v>
      </c>
      <c r="AA27" s="22">
        <f t="shared" ref="AA27:AA29" si="18">AC27+AD27+AE27</f>
        <v>0</v>
      </c>
      <c r="AB27" s="82"/>
      <c r="AC27" s="22"/>
      <c r="AD27" s="22"/>
      <c r="AE27" s="22"/>
      <c r="AF27" s="21">
        <f t="shared" ref="AF27:AF29" si="19">AH27+AI27+AJ27</f>
        <v>72</v>
      </c>
      <c r="AG27" s="82"/>
      <c r="AH27" s="22">
        <v>72</v>
      </c>
      <c r="AI27" s="22"/>
      <c r="AJ27" s="80"/>
      <c r="AK27" s="81">
        <f t="shared" si="9"/>
        <v>0</v>
      </c>
      <c r="AL27" s="82"/>
      <c r="AM27" s="22"/>
      <c r="AN27" s="22"/>
      <c r="AO27" s="22"/>
      <c r="AP27" s="81">
        <f t="shared" si="10"/>
        <v>0</v>
      </c>
      <c r="AQ27" s="83"/>
      <c r="AR27" s="30"/>
      <c r="AS27" s="30"/>
      <c r="AT27" s="30"/>
      <c r="AU27" s="84">
        <f t="shared" si="11"/>
        <v>0</v>
      </c>
      <c r="AV27" s="83"/>
      <c r="AW27" s="30"/>
      <c r="AX27" s="30"/>
      <c r="AY27" s="85"/>
      <c r="AZ27" s="86">
        <f t="shared" si="12"/>
        <v>0</v>
      </c>
      <c r="BA27" s="83"/>
      <c r="BB27" s="22"/>
      <c r="BC27" s="22"/>
      <c r="BD27" s="22"/>
    </row>
    <row r="28" spans="1:68" ht="10.5" customHeight="1" x14ac:dyDescent="0.2">
      <c r="A28" s="78" t="s">
        <v>192</v>
      </c>
      <c r="B28" s="258" t="s">
        <v>193</v>
      </c>
      <c r="C28" s="242"/>
      <c r="D28" s="242"/>
      <c r="E28" s="242"/>
      <c r="F28" s="242"/>
      <c r="G28" s="242"/>
      <c r="H28" s="242"/>
      <c r="I28" s="242"/>
      <c r="J28" s="259"/>
      <c r="K28" s="22" t="s">
        <v>58</v>
      </c>
      <c r="L28" s="22"/>
      <c r="M28" s="22"/>
      <c r="N28" s="22"/>
      <c r="O28" s="22"/>
      <c r="P28" s="22"/>
      <c r="Q28" s="72">
        <f t="shared" si="7"/>
        <v>36</v>
      </c>
      <c r="R28" s="72"/>
      <c r="S28" s="73">
        <f t="shared" si="13"/>
        <v>0</v>
      </c>
      <c r="T28" s="79">
        <f t="shared" si="14"/>
        <v>0</v>
      </c>
      <c r="U28" s="22">
        <f t="shared" si="15"/>
        <v>36</v>
      </c>
      <c r="V28" s="22">
        <f t="shared" si="16"/>
        <v>30</v>
      </c>
      <c r="W28" s="22">
        <v>2</v>
      </c>
      <c r="X28" s="80">
        <v>4</v>
      </c>
      <c r="Y28" s="22"/>
      <c r="Z28" s="22">
        <f t="shared" si="17"/>
        <v>0</v>
      </c>
      <c r="AA28" s="22">
        <f t="shared" si="18"/>
        <v>36</v>
      </c>
      <c r="AB28" s="82"/>
      <c r="AC28" s="22">
        <v>36</v>
      </c>
      <c r="AD28" s="22"/>
      <c r="AE28" s="22"/>
      <c r="AF28" s="21">
        <f t="shared" si="19"/>
        <v>0</v>
      </c>
      <c r="AG28" s="82"/>
      <c r="AH28" s="22"/>
      <c r="AI28" s="22"/>
      <c r="AJ28" s="80"/>
      <c r="AK28" s="81">
        <f t="shared" si="9"/>
        <v>0</v>
      </c>
      <c r="AL28" s="82"/>
      <c r="AM28" s="22"/>
      <c r="AN28" s="22"/>
      <c r="AO28" s="22"/>
      <c r="AP28" s="81">
        <f t="shared" si="10"/>
        <v>0</v>
      </c>
      <c r="AQ28" s="83"/>
      <c r="AR28" s="30"/>
      <c r="AS28" s="30"/>
      <c r="AT28" s="30"/>
      <c r="AU28" s="84">
        <f t="shared" si="11"/>
        <v>0</v>
      </c>
      <c r="AV28" s="83"/>
      <c r="AW28" s="30"/>
      <c r="AX28" s="30"/>
      <c r="AY28" s="85"/>
      <c r="AZ28" s="86">
        <f t="shared" si="12"/>
        <v>0</v>
      </c>
      <c r="BA28" s="83"/>
      <c r="BB28" s="22"/>
      <c r="BC28" s="22"/>
      <c r="BD28" s="22"/>
    </row>
    <row r="29" spans="1:68" ht="10.5" customHeight="1" x14ac:dyDescent="0.2">
      <c r="A29" s="78" t="s">
        <v>194</v>
      </c>
      <c r="B29" s="258" t="s">
        <v>62</v>
      </c>
      <c r="C29" s="242"/>
      <c r="D29" s="242"/>
      <c r="E29" s="242"/>
      <c r="F29" s="242"/>
      <c r="G29" s="242"/>
      <c r="H29" s="242"/>
      <c r="I29" s="242"/>
      <c r="J29" s="259"/>
      <c r="K29" s="22"/>
      <c r="L29" s="22" t="s">
        <v>58</v>
      </c>
      <c r="M29" s="22"/>
      <c r="N29" s="22"/>
      <c r="O29" s="22"/>
      <c r="P29" s="22"/>
      <c r="Q29" s="72">
        <f t="shared" si="7"/>
        <v>108</v>
      </c>
      <c r="R29" s="72"/>
      <c r="S29" s="73">
        <f t="shared" si="13"/>
        <v>0</v>
      </c>
      <c r="T29" s="79">
        <f t="shared" si="14"/>
        <v>0</v>
      </c>
      <c r="U29" s="22">
        <f t="shared" si="15"/>
        <v>108</v>
      </c>
      <c r="V29" s="22">
        <f t="shared" si="16"/>
        <v>96</v>
      </c>
      <c r="W29" s="22"/>
      <c r="X29" s="80">
        <v>12</v>
      </c>
      <c r="Y29" s="22"/>
      <c r="Z29" s="22">
        <f t="shared" si="17"/>
        <v>0</v>
      </c>
      <c r="AA29" s="22">
        <f t="shared" si="18"/>
        <v>36</v>
      </c>
      <c r="AB29" s="82"/>
      <c r="AC29" s="22">
        <v>36</v>
      </c>
      <c r="AD29" s="22"/>
      <c r="AE29" s="22"/>
      <c r="AF29" s="21">
        <f t="shared" si="19"/>
        <v>72</v>
      </c>
      <c r="AG29" s="82"/>
      <c r="AH29" s="22">
        <v>72</v>
      </c>
      <c r="AI29" s="22"/>
      <c r="AJ29" s="80"/>
      <c r="AK29" s="81">
        <f t="shared" si="9"/>
        <v>0</v>
      </c>
      <c r="AL29" s="82"/>
      <c r="AM29" s="22"/>
      <c r="AN29" s="22"/>
      <c r="AO29" s="22"/>
      <c r="AP29" s="81">
        <f t="shared" si="10"/>
        <v>0</v>
      </c>
      <c r="AQ29" s="83"/>
      <c r="AR29" s="30"/>
      <c r="AS29" s="30"/>
      <c r="AT29" s="30"/>
      <c r="AU29" s="84">
        <f t="shared" si="11"/>
        <v>0</v>
      </c>
      <c r="AV29" s="83"/>
      <c r="AW29" s="30"/>
      <c r="AX29" s="30"/>
      <c r="AY29" s="85"/>
      <c r="AZ29" s="86">
        <f t="shared" si="12"/>
        <v>0</v>
      </c>
      <c r="BA29" s="83"/>
      <c r="BB29" s="22"/>
      <c r="BC29" s="22"/>
      <c r="BD29" s="22"/>
    </row>
    <row r="30" spans="1:68" ht="10.5" customHeight="1" x14ac:dyDescent="0.2">
      <c r="A30" s="78" t="s">
        <v>195</v>
      </c>
      <c r="B30" s="258" t="s">
        <v>196</v>
      </c>
      <c r="C30" s="242"/>
      <c r="D30" s="242"/>
      <c r="E30" s="242"/>
      <c r="F30" s="242"/>
      <c r="G30" s="242"/>
      <c r="H30" s="242"/>
      <c r="I30" s="242"/>
      <c r="J30" s="259"/>
      <c r="K30" s="22"/>
      <c r="L30" s="22" t="s">
        <v>58</v>
      </c>
      <c r="M30" s="22"/>
      <c r="N30" s="22"/>
      <c r="O30" s="22"/>
      <c r="P30" s="22"/>
      <c r="Q30" s="72">
        <f t="shared" si="7"/>
        <v>108</v>
      </c>
      <c r="R30" s="72"/>
      <c r="S30" s="73">
        <f t="shared" si="8"/>
        <v>0</v>
      </c>
      <c r="T30" s="79">
        <f t="shared" si="1"/>
        <v>0</v>
      </c>
      <c r="U30" s="22">
        <f t="shared" si="2"/>
        <v>108</v>
      </c>
      <c r="V30" s="22">
        <f t="shared" si="3"/>
        <v>90</v>
      </c>
      <c r="W30" s="22"/>
      <c r="X30" s="80">
        <v>18</v>
      </c>
      <c r="Y30" s="22"/>
      <c r="Z30" s="22">
        <f t="shared" si="4"/>
        <v>0</v>
      </c>
      <c r="AA30" s="22">
        <f t="shared" si="5"/>
        <v>36</v>
      </c>
      <c r="AB30" s="82"/>
      <c r="AC30" s="22">
        <v>36</v>
      </c>
      <c r="AD30" s="22"/>
      <c r="AE30" s="22"/>
      <c r="AF30" s="21">
        <f t="shared" si="6"/>
        <v>72</v>
      </c>
      <c r="AG30" s="82"/>
      <c r="AH30" s="22">
        <v>72</v>
      </c>
      <c r="AI30" s="22"/>
      <c r="AJ30" s="80"/>
      <c r="AK30" s="81">
        <f t="shared" si="9"/>
        <v>0</v>
      </c>
      <c r="AL30" s="82"/>
      <c r="AM30" s="22"/>
      <c r="AN30" s="22"/>
      <c r="AO30" s="22"/>
      <c r="AP30" s="81">
        <f t="shared" si="10"/>
        <v>0</v>
      </c>
      <c r="AQ30" s="83"/>
      <c r="AR30" s="30"/>
      <c r="AS30" s="30"/>
      <c r="AT30" s="30"/>
      <c r="AU30" s="84">
        <f t="shared" si="11"/>
        <v>0</v>
      </c>
      <c r="AV30" s="83"/>
      <c r="AW30" s="30"/>
      <c r="AX30" s="30"/>
      <c r="AY30" s="85"/>
      <c r="AZ30" s="86">
        <f t="shared" si="12"/>
        <v>0</v>
      </c>
      <c r="BA30" s="83"/>
      <c r="BB30" s="22"/>
      <c r="BC30" s="22"/>
      <c r="BD30" s="22"/>
    </row>
    <row r="31" spans="1:68" ht="10.5" customHeight="1" x14ac:dyDescent="0.2">
      <c r="A31" s="78" t="s">
        <v>197</v>
      </c>
      <c r="B31" s="258" t="s">
        <v>198</v>
      </c>
      <c r="C31" s="242"/>
      <c r="D31" s="242"/>
      <c r="E31" s="242"/>
      <c r="F31" s="242"/>
      <c r="G31" s="242"/>
      <c r="H31" s="242"/>
      <c r="I31" s="242"/>
      <c r="J31" s="259"/>
      <c r="K31" s="22"/>
      <c r="L31" s="22" t="s">
        <v>58</v>
      </c>
      <c r="M31" s="22"/>
      <c r="N31" s="22"/>
      <c r="O31" s="22"/>
      <c r="P31" s="22"/>
      <c r="Q31" s="72">
        <f t="shared" si="7"/>
        <v>72</v>
      </c>
      <c r="R31" s="72"/>
      <c r="S31" s="73">
        <f>AB31+AG31+AL31+AQ31+AV31+BA31</f>
        <v>0</v>
      </c>
      <c r="T31" s="79">
        <f>AE31+AJ31+AO31+AT31+AY31+BD31</f>
        <v>0</v>
      </c>
      <c r="U31" s="22">
        <f>AC31+AH31+AM31+AR31+AW31+BB31</f>
        <v>72</v>
      </c>
      <c r="V31" s="22">
        <f>U31-W31-Y31-X31</f>
        <v>60</v>
      </c>
      <c r="W31" s="22"/>
      <c r="X31" s="80">
        <v>12</v>
      </c>
      <c r="Y31" s="22"/>
      <c r="Z31" s="22">
        <f>AD31+AI31+AN31+AS31+AX31+BC31</f>
        <v>0</v>
      </c>
      <c r="AA31" s="22">
        <f>AC31+AD31+AE31</f>
        <v>36</v>
      </c>
      <c r="AB31" s="82"/>
      <c r="AC31" s="22">
        <v>36</v>
      </c>
      <c r="AD31" s="22"/>
      <c r="AE31" s="22"/>
      <c r="AF31" s="21">
        <f>AH31+AI31+AJ31</f>
        <v>36</v>
      </c>
      <c r="AG31" s="82"/>
      <c r="AH31" s="22">
        <v>36</v>
      </c>
      <c r="AI31" s="22"/>
      <c r="AJ31" s="80"/>
      <c r="AK31" s="81"/>
      <c r="AL31" s="83"/>
      <c r="AM31" s="30"/>
      <c r="AN31" s="22"/>
      <c r="AO31" s="22"/>
      <c r="AP31" s="81"/>
      <c r="AQ31" s="83"/>
      <c r="AR31" s="30"/>
      <c r="AS31" s="30"/>
      <c r="AT31" s="30"/>
      <c r="AU31" s="84"/>
      <c r="AV31" s="83"/>
      <c r="AW31" s="30"/>
      <c r="AX31" s="30"/>
      <c r="AY31" s="85"/>
      <c r="AZ31" s="86"/>
      <c r="BA31" s="83"/>
      <c r="BB31" s="22"/>
      <c r="BC31" s="22"/>
      <c r="BD31" s="22"/>
    </row>
    <row r="32" spans="1:68" ht="10.5" customHeight="1" x14ac:dyDescent="0.2">
      <c r="A32" s="78" t="s">
        <v>199</v>
      </c>
      <c r="B32" s="258" t="s">
        <v>63</v>
      </c>
      <c r="C32" s="242"/>
      <c r="D32" s="242"/>
      <c r="E32" s="242"/>
      <c r="F32" s="242"/>
      <c r="G32" s="242"/>
      <c r="H32" s="242"/>
      <c r="I32" s="242"/>
      <c r="J32" s="259"/>
      <c r="K32" s="22" t="s">
        <v>64</v>
      </c>
      <c r="L32" s="22" t="s">
        <v>58</v>
      </c>
      <c r="M32" s="22"/>
      <c r="N32" s="22"/>
      <c r="O32" s="22"/>
      <c r="P32" s="22"/>
      <c r="Q32" s="72">
        <f t="shared" si="7"/>
        <v>108</v>
      </c>
      <c r="R32" s="72"/>
      <c r="S32" s="73">
        <f t="shared" si="8"/>
        <v>0</v>
      </c>
      <c r="T32" s="79">
        <f t="shared" si="1"/>
        <v>0</v>
      </c>
      <c r="U32" s="22">
        <f t="shared" si="2"/>
        <v>108</v>
      </c>
      <c r="V32" s="22">
        <f t="shared" si="3"/>
        <v>2</v>
      </c>
      <c r="W32" s="22"/>
      <c r="X32" s="80">
        <v>106</v>
      </c>
      <c r="Y32" s="22"/>
      <c r="Z32" s="22">
        <f t="shared" si="4"/>
        <v>0</v>
      </c>
      <c r="AA32" s="22">
        <f t="shared" si="5"/>
        <v>52</v>
      </c>
      <c r="AB32" s="82"/>
      <c r="AC32" s="22">
        <v>52</v>
      </c>
      <c r="AD32" s="22"/>
      <c r="AE32" s="22"/>
      <c r="AF32" s="21">
        <f t="shared" si="6"/>
        <v>56</v>
      </c>
      <c r="AG32" s="82"/>
      <c r="AH32" s="22">
        <v>56</v>
      </c>
      <c r="AI32" s="22"/>
      <c r="AJ32" s="80"/>
      <c r="AK32" s="81"/>
      <c r="AL32" s="83"/>
      <c r="AM32" s="30"/>
      <c r="AN32" s="22"/>
      <c r="AO32" s="22"/>
      <c r="AP32" s="81"/>
      <c r="AQ32" s="83"/>
      <c r="AR32" s="30"/>
      <c r="AS32" s="30"/>
      <c r="AT32" s="30"/>
      <c r="AU32" s="84"/>
      <c r="AV32" s="83"/>
      <c r="AW32" s="30"/>
      <c r="AX32" s="30"/>
      <c r="AY32" s="85"/>
      <c r="AZ32" s="86"/>
      <c r="BA32" s="83"/>
      <c r="BB32" s="22"/>
      <c r="BC32" s="22"/>
      <c r="BD32" s="22"/>
    </row>
    <row r="33" spans="1:68" ht="10.5" customHeight="1" x14ac:dyDescent="0.2">
      <c r="A33" s="78" t="s">
        <v>200</v>
      </c>
      <c r="B33" s="258" t="s">
        <v>65</v>
      </c>
      <c r="C33" s="242"/>
      <c r="D33" s="242"/>
      <c r="E33" s="242"/>
      <c r="F33" s="242"/>
      <c r="G33" s="242"/>
      <c r="H33" s="242"/>
      <c r="I33" s="242"/>
      <c r="J33" s="259"/>
      <c r="K33" s="22" t="s">
        <v>58</v>
      </c>
      <c r="L33" s="22"/>
      <c r="M33" s="22"/>
      <c r="N33" s="22"/>
      <c r="O33" s="22"/>
      <c r="P33" s="22"/>
      <c r="Q33" s="72">
        <f t="shared" si="7"/>
        <v>36</v>
      </c>
      <c r="R33" s="72"/>
      <c r="S33" s="73">
        <f t="shared" si="8"/>
        <v>0</v>
      </c>
      <c r="T33" s="79">
        <f t="shared" si="1"/>
        <v>0</v>
      </c>
      <c r="U33" s="22">
        <f t="shared" si="2"/>
        <v>36</v>
      </c>
      <c r="V33" s="22">
        <f t="shared" si="3"/>
        <v>26</v>
      </c>
      <c r="W33" s="22"/>
      <c r="X33" s="80">
        <v>10</v>
      </c>
      <c r="Y33" s="22"/>
      <c r="Z33" s="22">
        <f t="shared" si="4"/>
        <v>0</v>
      </c>
      <c r="AA33" s="22">
        <f t="shared" si="5"/>
        <v>36</v>
      </c>
      <c r="AB33" s="82"/>
      <c r="AC33" s="22">
        <v>36</v>
      </c>
      <c r="AD33" s="22"/>
      <c r="AE33" s="22"/>
      <c r="AF33" s="21">
        <f t="shared" si="6"/>
        <v>0</v>
      </c>
      <c r="AG33" s="82"/>
      <c r="AH33" s="22"/>
      <c r="AI33" s="22"/>
      <c r="AJ33" s="80"/>
      <c r="AK33" s="81"/>
      <c r="AL33" s="83"/>
      <c r="AM33" s="30"/>
      <c r="AN33" s="22"/>
      <c r="AO33" s="22"/>
      <c r="AP33" s="81"/>
      <c r="AQ33" s="83"/>
      <c r="AR33" s="30"/>
      <c r="AS33" s="30"/>
      <c r="AT33" s="30"/>
      <c r="AU33" s="84"/>
      <c r="AV33" s="83"/>
      <c r="AW33" s="30"/>
      <c r="AX33" s="30"/>
      <c r="AY33" s="85"/>
      <c r="AZ33" s="86"/>
      <c r="BA33" s="83"/>
      <c r="BB33" s="22"/>
      <c r="BC33" s="22"/>
      <c r="BD33" s="22"/>
    </row>
    <row r="34" spans="1:68" ht="10.5" customHeight="1" x14ac:dyDescent="0.2">
      <c r="A34" s="78"/>
      <c r="B34" s="263" t="s">
        <v>201</v>
      </c>
      <c r="C34" s="263"/>
      <c r="D34" s="263"/>
      <c r="E34" s="263"/>
      <c r="F34" s="263"/>
      <c r="G34" s="263"/>
      <c r="H34" s="263"/>
      <c r="I34" s="263"/>
      <c r="J34" s="263"/>
      <c r="K34" s="71"/>
      <c r="L34" s="71"/>
      <c r="M34" s="71"/>
      <c r="N34" s="71"/>
      <c r="O34" s="71"/>
      <c r="P34" s="71"/>
      <c r="Q34" s="72"/>
      <c r="R34" s="72"/>
      <c r="S34" s="73"/>
      <c r="T34" s="79"/>
      <c r="U34" s="22"/>
      <c r="V34" s="22"/>
      <c r="W34" s="71"/>
      <c r="X34" s="71"/>
      <c r="Y34" s="71"/>
      <c r="Z34" s="22"/>
      <c r="AA34" s="22"/>
      <c r="AB34" s="82"/>
      <c r="AC34" s="22"/>
      <c r="AD34" s="22"/>
      <c r="AE34" s="22"/>
      <c r="AF34" s="21"/>
      <c r="AG34" s="82"/>
      <c r="AH34" s="22"/>
      <c r="AI34" s="22"/>
      <c r="AJ34" s="80"/>
      <c r="AK34" s="81"/>
      <c r="AL34" s="83"/>
      <c r="AM34" s="30"/>
      <c r="AN34" s="22"/>
      <c r="AO34" s="22"/>
      <c r="AP34" s="81"/>
      <c r="AQ34" s="83"/>
      <c r="AR34" s="30"/>
      <c r="AS34" s="30"/>
      <c r="AT34" s="30"/>
      <c r="AU34" s="84"/>
      <c r="AV34" s="83"/>
      <c r="AW34" s="30"/>
      <c r="AX34" s="30"/>
      <c r="AY34" s="85"/>
      <c r="AZ34" s="86"/>
      <c r="BA34" s="83"/>
      <c r="BB34" s="22"/>
      <c r="BC34" s="22"/>
      <c r="BD34" s="22"/>
    </row>
    <row r="35" spans="1:68" ht="12.75" customHeight="1" x14ac:dyDescent="0.2">
      <c r="A35" s="78" t="s">
        <v>202</v>
      </c>
      <c r="B35" s="258" t="s">
        <v>61</v>
      </c>
      <c r="C35" s="242"/>
      <c r="D35" s="242"/>
      <c r="E35" s="242"/>
      <c r="F35" s="242"/>
      <c r="G35" s="242"/>
      <c r="H35" s="242"/>
      <c r="I35" s="242"/>
      <c r="J35" s="259"/>
      <c r="K35" s="22" t="s">
        <v>56</v>
      </c>
      <c r="L35" s="22" t="s">
        <v>56</v>
      </c>
      <c r="M35" s="22"/>
      <c r="N35" s="22"/>
      <c r="O35" s="22"/>
      <c r="P35" s="22"/>
      <c r="Q35" s="72">
        <f t="shared" si="7"/>
        <v>240</v>
      </c>
      <c r="R35" s="72">
        <v>15</v>
      </c>
      <c r="S35" s="73">
        <f>AB35+AG35+AL35+AQ35+AV35+BA35</f>
        <v>9</v>
      </c>
      <c r="T35" s="79">
        <f>AE35+AJ35+AO35+AT35+AY35+BD35</f>
        <v>0</v>
      </c>
      <c r="U35" s="22">
        <f>AC35+AH35+AM35+AR35+AW35+BB35</f>
        <v>216</v>
      </c>
      <c r="V35" s="22">
        <f>U35-W35-Y35-X35</f>
        <v>84</v>
      </c>
      <c r="W35" s="80"/>
      <c r="X35" s="80">
        <v>132</v>
      </c>
      <c r="Y35" s="22"/>
      <c r="Z35" s="22">
        <f>AD35+AI35+AN35+AS35+AX35+BC35</f>
        <v>0</v>
      </c>
      <c r="AA35" s="22">
        <f>AC35+AD35+AE35</f>
        <v>96</v>
      </c>
      <c r="AB35" s="82">
        <v>3</v>
      </c>
      <c r="AC35" s="22">
        <v>96</v>
      </c>
      <c r="AD35" s="22"/>
      <c r="AE35" s="22"/>
      <c r="AF35" s="21">
        <f>AH35+AI35+AJ35</f>
        <v>120</v>
      </c>
      <c r="AG35" s="82">
        <v>6</v>
      </c>
      <c r="AH35" s="22">
        <v>120</v>
      </c>
      <c r="AI35" s="22"/>
      <c r="AJ35" s="80"/>
      <c r="AK35" s="81"/>
      <c r="AL35" s="83"/>
      <c r="AM35" s="30"/>
      <c r="AN35" s="22"/>
      <c r="AO35" s="22"/>
      <c r="AP35" s="81"/>
      <c r="AQ35" s="83"/>
      <c r="AR35" s="30"/>
      <c r="AS35" s="30"/>
      <c r="AT35" s="30"/>
      <c r="AU35" s="84"/>
      <c r="AV35" s="83"/>
      <c r="AW35" s="30"/>
      <c r="AX35" s="30"/>
      <c r="AY35" s="85"/>
      <c r="AZ35" s="86"/>
      <c r="BA35" s="83"/>
      <c r="BB35" s="22"/>
      <c r="BC35" s="22"/>
      <c r="BD35" s="22"/>
    </row>
    <row r="36" spans="1:68" ht="12.75" customHeight="1" x14ac:dyDescent="0.2">
      <c r="A36" s="78" t="s">
        <v>203</v>
      </c>
      <c r="B36" s="258" t="s">
        <v>67</v>
      </c>
      <c r="C36" s="242" t="s">
        <v>67</v>
      </c>
      <c r="D36" s="242" t="s">
        <v>67</v>
      </c>
      <c r="E36" s="242" t="s">
        <v>67</v>
      </c>
      <c r="F36" s="242" t="s">
        <v>67</v>
      </c>
      <c r="G36" s="242" t="s">
        <v>67</v>
      </c>
      <c r="H36" s="242" t="s">
        <v>67</v>
      </c>
      <c r="I36" s="242" t="s">
        <v>67</v>
      </c>
      <c r="J36" s="259" t="s">
        <v>67</v>
      </c>
      <c r="K36" s="22"/>
      <c r="L36" s="22" t="s">
        <v>56</v>
      </c>
      <c r="M36" s="22"/>
      <c r="N36" s="22"/>
      <c r="O36" s="22"/>
      <c r="P36" s="22"/>
      <c r="Q36" s="72">
        <f>R36+S36+T36+U36</f>
        <v>168</v>
      </c>
      <c r="R36" s="72">
        <v>18</v>
      </c>
      <c r="S36" s="73">
        <f>AB36+AG36+AL36+AQ36+AV36+BA36</f>
        <v>6</v>
      </c>
      <c r="T36" s="79">
        <f>AE36+AJ36+AO36+AT36+AY36+BD36</f>
        <v>0</v>
      </c>
      <c r="U36" s="22">
        <f>AC36+AH36+AM36+AR36+AW36+BB36</f>
        <v>144</v>
      </c>
      <c r="V36" s="22">
        <f>U36-W36-Y36-X36</f>
        <v>120</v>
      </c>
      <c r="W36" s="22">
        <v>18</v>
      </c>
      <c r="X36" s="22">
        <v>6</v>
      </c>
      <c r="Y36" s="22"/>
      <c r="Z36" s="22">
        <f>AD36+AI36+AN36+AS36+AX36+BC36</f>
        <v>0</v>
      </c>
      <c r="AA36" s="22">
        <f>AC36+AD36+AE36</f>
        <v>52</v>
      </c>
      <c r="AB36" s="82"/>
      <c r="AC36" s="22">
        <v>52</v>
      </c>
      <c r="AD36" s="22"/>
      <c r="AE36" s="22"/>
      <c r="AF36" s="21">
        <f>AH36+AI36+AJ36</f>
        <v>92</v>
      </c>
      <c r="AG36" s="82">
        <v>6</v>
      </c>
      <c r="AH36" s="22">
        <v>92</v>
      </c>
      <c r="AI36" s="22"/>
      <c r="AJ36" s="80"/>
      <c r="AK36" s="81"/>
      <c r="AL36" s="83"/>
      <c r="AM36" s="30"/>
      <c r="AN36" s="22"/>
      <c r="AO36" s="22"/>
      <c r="AP36" s="81"/>
      <c r="AQ36" s="83"/>
      <c r="AR36" s="30"/>
      <c r="AS36" s="30"/>
      <c r="AT36" s="30"/>
      <c r="AU36" s="84"/>
      <c r="AV36" s="83"/>
      <c r="AW36" s="30"/>
      <c r="AX36" s="30"/>
      <c r="AY36" s="85"/>
      <c r="AZ36" s="86"/>
      <c r="BA36" s="83"/>
      <c r="BB36" s="22"/>
      <c r="BC36" s="22"/>
      <c r="BD36" s="22"/>
    </row>
    <row r="37" spans="1:68" ht="10.5" customHeight="1" x14ac:dyDescent="0.2">
      <c r="A37" s="191"/>
      <c r="B37" s="260" t="s">
        <v>204</v>
      </c>
      <c r="C37" s="260"/>
      <c r="D37" s="260"/>
      <c r="E37" s="260"/>
      <c r="F37" s="260"/>
      <c r="G37" s="260"/>
      <c r="H37" s="260"/>
      <c r="I37" s="260"/>
      <c r="J37" s="260"/>
      <c r="K37" s="22"/>
      <c r="L37" s="22"/>
      <c r="M37" s="22"/>
      <c r="N37" s="22"/>
      <c r="O37" s="22"/>
      <c r="P37" s="22"/>
      <c r="Q37" s="72"/>
      <c r="R37" s="72"/>
      <c r="S37" s="73"/>
      <c r="T37" s="79"/>
      <c r="U37" s="22"/>
      <c r="V37" s="22"/>
      <c r="W37" s="22"/>
      <c r="X37" s="22"/>
      <c r="Y37" s="22"/>
      <c r="Z37" s="22"/>
      <c r="AA37" s="22"/>
      <c r="AB37" s="82"/>
      <c r="AC37" s="22"/>
      <c r="AD37" s="22"/>
      <c r="AE37" s="22"/>
      <c r="AF37" s="21"/>
      <c r="AG37" s="82"/>
      <c r="AH37" s="22"/>
      <c r="AI37" s="22"/>
      <c r="AJ37" s="80"/>
      <c r="AK37" s="81">
        <f>AM37+AN37+AO37</f>
        <v>0</v>
      </c>
      <c r="AL37" s="83"/>
      <c r="AM37" s="30"/>
      <c r="AN37" s="22"/>
      <c r="AO37" s="22"/>
      <c r="AP37" s="81">
        <f>AR37+AS37+AT37</f>
        <v>0</v>
      </c>
      <c r="AQ37" s="83"/>
      <c r="AR37" s="30"/>
      <c r="AS37" s="30"/>
      <c r="AT37" s="30"/>
      <c r="AU37" s="84">
        <f>AW37+AX37+AY37</f>
        <v>0</v>
      </c>
      <c r="AV37" s="83"/>
      <c r="AW37" s="30"/>
      <c r="AX37" s="30"/>
      <c r="AY37" s="85"/>
      <c r="AZ37" s="86">
        <f>BB37+BC37+BD37</f>
        <v>0</v>
      </c>
      <c r="BA37" s="83"/>
      <c r="BB37" s="22"/>
      <c r="BC37" s="22"/>
      <c r="BD37" s="22"/>
    </row>
    <row r="38" spans="1:68" ht="10.5" customHeight="1" x14ac:dyDescent="0.2">
      <c r="A38" s="192" t="s">
        <v>205</v>
      </c>
      <c r="B38" s="258" t="s">
        <v>182</v>
      </c>
      <c r="C38" s="242"/>
      <c r="D38" s="242"/>
      <c r="E38" s="242"/>
      <c r="F38" s="242"/>
      <c r="G38" s="242"/>
      <c r="H38" s="242"/>
      <c r="I38" s="242"/>
      <c r="J38" s="259"/>
      <c r="K38" s="88"/>
      <c r="L38" s="88" t="s">
        <v>58</v>
      </c>
      <c r="M38" s="193"/>
      <c r="N38" s="193"/>
      <c r="O38" s="193"/>
      <c r="P38" s="193"/>
      <c r="Q38" s="197">
        <f>T38+U38</f>
        <v>36</v>
      </c>
      <c r="R38" s="198"/>
      <c r="S38" s="199">
        <f>AB38+AG38+AL38+AQ38+AV38+BA38</f>
        <v>0</v>
      </c>
      <c r="T38" s="200">
        <f>AE38+AJ38+AO38+AT38+AY38+BD38</f>
        <v>0</v>
      </c>
      <c r="U38" s="88">
        <f>AC38+AH38+AM38+AR38+AW38+BB38</f>
        <v>36</v>
      </c>
      <c r="V38" s="88">
        <f>U38-W38-Y38-X38</f>
        <v>24</v>
      </c>
      <c r="W38" s="193"/>
      <c r="X38" s="88">
        <v>12</v>
      </c>
      <c r="Y38" s="193"/>
      <c r="Z38" s="88">
        <f>AD38+AI38+AN38+AS38+AX38+BC38</f>
        <v>0</v>
      </c>
      <c r="AA38" s="88">
        <f>AC38+AD38+AE38</f>
        <v>0</v>
      </c>
      <c r="AB38" s="193"/>
      <c r="AC38" s="22"/>
      <c r="AD38" s="193"/>
      <c r="AE38" s="193"/>
      <c r="AF38" s="195">
        <f>AH38+AI38+AJ38</f>
        <v>36</v>
      </c>
      <c r="AG38" s="193"/>
      <c r="AH38" s="22">
        <v>36</v>
      </c>
      <c r="AI38" s="193"/>
      <c r="AJ38" s="196"/>
      <c r="AK38" s="81">
        <f>AM38+AN38+AO38</f>
        <v>0</v>
      </c>
      <c r="AL38" s="83"/>
      <c r="AM38" s="30"/>
      <c r="AN38" s="22"/>
      <c r="AO38" s="22"/>
      <c r="AP38" s="81">
        <f>AR38+AS38+AT38</f>
        <v>0</v>
      </c>
      <c r="AQ38" s="83"/>
      <c r="AR38" s="30"/>
      <c r="AS38" s="30"/>
      <c r="AT38" s="30"/>
      <c r="AU38" s="84">
        <f>AW38+AX38+AY38</f>
        <v>0</v>
      </c>
      <c r="AV38" s="83"/>
      <c r="AW38" s="30"/>
      <c r="AX38" s="30"/>
      <c r="AY38" s="85"/>
      <c r="AZ38" s="86">
        <f>BB38+BC38+BD38</f>
        <v>0</v>
      </c>
      <c r="BA38" s="83"/>
      <c r="BB38" s="22"/>
      <c r="BC38" s="22"/>
      <c r="BD38" s="22"/>
    </row>
    <row r="39" spans="1:68" ht="10.5" customHeight="1" x14ac:dyDescent="0.2">
      <c r="A39" s="192" t="s">
        <v>206</v>
      </c>
      <c r="B39" s="258" t="s">
        <v>207</v>
      </c>
      <c r="C39" s="242"/>
      <c r="D39" s="242"/>
      <c r="E39" s="242"/>
      <c r="F39" s="242"/>
      <c r="G39" s="242"/>
      <c r="H39" s="242"/>
      <c r="I39" s="242"/>
      <c r="J39" s="259"/>
      <c r="K39" s="88" t="s">
        <v>58</v>
      </c>
      <c r="L39" s="193"/>
      <c r="M39" s="193"/>
      <c r="N39" s="193"/>
      <c r="O39" s="193"/>
      <c r="P39" s="193"/>
      <c r="Q39" s="197">
        <f t="shared" ref="Q39:Q40" si="20">T39+U39</f>
        <v>36</v>
      </c>
      <c r="R39" s="198"/>
      <c r="S39" s="199">
        <f t="shared" ref="S39:S40" si="21">AB39+AG39+AL39+AQ39+AV39+BA39</f>
        <v>0</v>
      </c>
      <c r="T39" s="200">
        <f t="shared" ref="T39:T40" si="22">AE39+AJ39+AO39+AT39+AY39+BD39</f>
        <v>0</v>
      </c>
      <c r="U39" s="88">
        <f t="shared" ref="U39:U40" si="23">AC39+AH39+AM39+AR39+AW39+BB39</f>
        <v>36</v>
      </c>
      <c r="V39" s="88">
        <f t="shared" ref="V39:V40" si="24">U39-W39-Y39-X39</f>
        <v>24</v>
      </c>
      <c r="W39" s="193"/>
      <c r="X39" s="88">
        <v>12</v>
      </c>
      <c r="Y39" s="193"/>
      <c r="Z39" s="88">
        <f t="shared" ref="Z39:Z40" si="25">AD39+AI39+AN39+AS39+AX39+BC39</f>
        <v>0</v>
      </c>
      <c r="AA39" s="88">
        <f t="shared" ref="AA39:AA40" si="26">AC39+AD39+AE39</f>
        <v>36</v>
      </c>
      <c r="AB39" s="193"/>
      <c r="AC39" s="22">
        <v>36</v>
      </c>
      <c r="AD39" s="193"/>
      <c r="AE39" s="193"/>
      <c r="AF39" s="195">
        <f t="shared" ref="AF39:AF40" si="27">AH39+AI39+AJ39</f>
        <v>0</v>
      </c>
      <c r="AG39" s="193"/>
      <c r="AH39" s="193"/>
      <c r="AI39" s="193"/>
      <c r="AJ39" s="196"/>
      <c r="AK39" s="81"/>
      <c r="AL39" s="82"/>
      <c r="AM39" s="22"/>
      <c r="AN39" s="22"/>
      <c r="AO39" s="22"/>
      <c r="AP39" s="81"/>
      <c r="AQ39" s="83"/>
      <c r="AR39" s="30"/>
      <c r="AS39" s="30"/>
      <c r="AT39" s="30"/>
      <c r="AU39" s="84"/>
      <c r="AV39" s="83"/>
      <c r="AW39" s="30"/>
      <c r="AX39" s="30"/>
      <c r="AY39" s="85"/>
      <c r="AZ39" s="86"/>
      <c r="BA39" s="83"/>
      <c r="BB39" s="22"/>
      <c r="BC39" s="22"/>
      <c r="BD39" s="22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</row>
    <row r="40" spans="1:68" ht="10.5" customHeight="1" x14ac:dyDescent="0.2">
      <c r="A40" s="192" t="s">
        <v>208</v>
      </c>
      <c r="B40" s="258" t="s">
        <v>57</v>
      </c>
      <c r="C40" s="242"/>
      <c r="D40" s="242"/>
      <c r="E40" s="242"/>
      <c r="F40" s="242"/>
      <c r="G40" s="242"/>
      <c r="H40" s="242"/>
      <c r="I40" s="242"/>
      <c r="J40" s="259"/>
      <c r="K40" s="88"/>
      <c r="L40" s="193"/>
      <c r="M40" s="193"/>
      <c r="N40" s="193"/>
      <c r="O40" s="193"/>
      <c r="P40" s="193"/>
      <c r="Q40" s="197">
        <f t="shared" si="20"/>
        <v>0</v>
      </c>
      <c r="R40" s="198"/>
      <c r="S40" s="199">
        <f t="shared" si="21"/>
        <v>0</v>
      </c>
      <c r="T40" s="200">
        <f t="shared" si="22"/>
        <v>0</v>
      </c>
      <c r="U40" s="88">
        <f t="shared" si="23"/>
        <v>0</v>
      </c>
      <c r="V40" s="88">
        <f t="shared" si="24"/>
        <v>0</v>
      </c>
      <c r="W40" s="193"/>
      <c r="X40" s="88"/>
      <c r="Y40" s="193"/>
      <c r="Z40" s="88">
        <f t="shared" si="25"/>
        <v>0</v>
      </c>
      <c r="AA40" s="88">
        <f t="shared" si="26"/>
        <v>0</v>
      </c>
      <c r="AB40" s="193"/>
      <c r="AC40" s="88"/>
      <c r="AD40" s="193"/>
      <c r="AE40" s="193"/>
      <c r="AF40" s="195">
        <f t="shared" si="27"/>
        <v>0</v>
      </c>
      <c r="AG40" s="193"/>
      <c r="AH40" s="193"/>
      <c r="AI40" s="193"/>
      <c r="AJ40" s="196"/>
      <c r="AK40" s="81">
        <f>AM40+AN40+AO40</f>
        <v>0</v>
      </c>
      <c r="AL40" s="82"/>
      <c r="AM40" s="22"/>
      <c r="AN40" s="22"/>
      <c r="AO40" s="22"/>
      <c r="AP40" s="81">
        <f>AR40+AS40+AT40</f>
        <v>0</v>
      </c>
      <c r="AQ40" s="83"/>
      <c r="AR40" s="30"/>
      <c r="AS40" s="30"/>
      <c r="AT40" s="30"/>
      <c r="AU40" s="84">
        <f>AW40+AX40+AY40</f>
        <v>0</v>
      </c>
      <c r="AV40" s="83"/>
      <c r="AW40" s="30"/>
      <c r="AX40" s="30"/>
      <c r="AY40" s="85"/>
      <c r="AZ40" s="86">
        <f>BB40+BC40+BD40</f>
        <v>0</v>
      </c>
      <c r="BA40" s="83"/>
      <c r="BB40" s="22"/>
      <c r="BC40" s="22"/>
      <c r="BD40" s="22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</row>
    <row r="41" spans="1:68" ht="10.5" customHeight="1" x14ac:dyDescent="0.2">
      <c r="A41" s="192" t="s">
        <v>209</v>
      </c>
      <c r="B41" s="258" t="s">
        <v>210</v>
      </c>
      <c r="C41" s="242"/>
      <c r="D41" s="242"/>
      <c r="E41" s="242"/>
      <c r="F41" s="242"/>
      <c r="G41" s="242"/>
      <c r="H41" s="242"/>
      <c r="I41" s="242"/>
      <c r="J41" s="259"/>
      <c r="K41" s="88"/>
      <c r="L41" s="88"/>
      <c r="M41" s="193"/>
      <c r="N41" s="193"/>
      <c r="O41" s="193"/>
      <c r="P41" s="193"/>
      <c r="Q41" s="197">
        <f>T41+U41</f>
        <v>0</v>
      </c>
      <c r="R41" s="198"/>
      <c r="S41" s="199">
        <f>AB41+AG41+AL41+AQ41+AV41+BA41</f>
        <v>0</v>
      </c>
      <c r="T41" s="200">
        <f>AE41+AJ41+AO41+AT41+AY41+BD41</f>
        <v>0</v>
      </c>
      <c r="U41" s="88">
        <f>AC41+AH41+AM41+AR41+AW41+BB41</f>
        <v>0</v>
      </c>
      <c r="V41" s="88">
        <f>U41-W41-Y41-X41</f>
        <v>0</v>
      </c>
      <c r="W41" s="194"/>
      <c r="X41" s="88"/>
      <c r="Y41" s="193"/>
      <c r="Z41" s="88">
        <f>AD41+AI41+AN41+AS41+AX41+BC41</f>
        <v>0</v>
      </c>
      <c r="AA41" s="88">
        <f>AC41+AD41+AE41</f>
        <v>0</v>
      </c>
      <c r="AB41" s="193"/>
      <c r="AC41" s="88"/>
      <c r="AD41" s="193"/>
      <c r="AE41" s="193"/>
      <c r="AF41" s="195">
        <f>AH41+AI41+AJ41</f>
        <v>0</v>
      </c>
      <c r="AG41" s="193"/>
      <c r="AH41" s="22"/>
      <c r="AI41" s="193"/>
      <c r="AJ41" s="196"/>
      <c r="AK41" s="81">
        <f>AM41+AN41+AO41</f>
        <v>0</v>
      </c>
      <c r="AL41" s="82"/>
      <c r="AM41" s="22"/>
      <c r="AN41" s="22"/>
      <c r="AO41" s="22"/>
      <c r="AP41" s="81">
        <f>AR41+AS41+AT41</f>
        <v>0</v>
      </c>
      <c r="AQ41" s="83"/>
      <c r="AR41" s="30"/>
      <c r="AS41" s="30"/>
      <c r="AT41" s="30"/>
      <c r="AU41" s="84">
        <f>AW41+AX41+AY41</f>
        <v>0</v>
      </c>
      <c r="AV41" s="83"/>
      <c r="AW41" s="30"/>
      <c r="AX41" s="30"/>
      <c r="AY41" s="85"/>
      <c r="AZ41" s="86">
        <f>BB41+BC41+BD41</f>
        <v>0</v>
      </c>
      <c r="BA41" s="83"/>
      <c r="BB41" s="22"/>
      <c r="BC41" s="22"/>
      <c r="BD41" s="22"/>
    </row>
    <row r="42" spans="1:68" s="29" customFormat="1" ht="12" customHeight="1" x14ac:dyDescent="0.2">
      <c r="A42" s="89"/>
      <c r="B42" s="261" t="s">
        <v>68</v>
      </c>
      <c r="C42" s="261"/>
      <c r="D42" s="261"/>
      <c r="E42" s="261"/>
      <c r="F42" s="261"/>
      <c r="G42" s="261"/>
      <c r="H42" s="261"/>
      <c r="I42" s="261"/>
      <c r="J42" s="261"/>
      <c r="K42" s="262"/>
      <c r="L42" s="262"/>
      <c r="M42" s="262"/>
      <c r="N42" s="262"/>
      <c r="O42" s="262"/>
      <c r="P42" s="262"/>
      <c r="Q42" s="90">
        <f t="shared" ref="Q42:BD42" si="28">Q43+Q49+Q54+Q67+Q91</f>
        <v>2970</v>
      </c>
      <c r="R42" s="90">
        <f t="shared" si="28"/>
        <v>48</v>
      </c>
      <c r="S42" s="91">
        <f t="shared" si="28"/>
        <v>78</v>
      </c>
      <c r="T42" s="91">
        <f t="shared" si="28"/>
        <v>50</v>
      </c>
      <c r="U42" s="91">
        <f t="shared" si="28"/>
        <v>1714</v>
      </c>
      <c r="V42" s="91">
        <f t="shared" si="28"/>
        <v>1025</v>
      </c>
      <c r="W42" s="91">
        <f t="shared" si="28"/>
        <v>20</v>
      </c>
      <c r="X42" s="91">
        <f t="shared" si="28"/>
        <v>599</v>
      </c>
      <c r="Y42" s="91">
        <f t="shared" si="28"/>
        <v>70</v>
      </c>
      <c r="Z42" s="91">
        <f t="shared" si="28"/>
        <v>864</v>
      </c>
      <c r="AA42" s="92">
        <f t="shared" si="28"/>
        <v>0</v>
      </c>
      <c r="AB42" s="92">
        <f t="shared" si="28"/>
        <v>0</v>
      </c>
      <c r="AC42" s="92">
        <f t="shared" si="28"/>
        <v>0</v>
      </c>
      <c r="AD42" s="92">
        <f t="shared" si="28"/>
        <v>0</v>
      </c>
      <c r="AE42" s="92">
        <f t="shared" si="28"/>
        <v>0</v>
      </c>
      <c r="AF42" s="91">
        <f t="shared" si="28"/>
        <v>0</v>
      </c>
      <c r="AG42" s="91">
        <f t="shared" si="28"/>
        <v>0</v>
      </c>
      <c r="AH42" s="91">
        <f t="shared" si="28"/>
        <v>0</v>
      </c>
      <c r="AI42" s="91">
        <f t="shared" si="28"/>
        <v>0</v>
      </c>
      <c r="AJ42" s="91">
        <f t="shared" si="28"/>
        <v>0</v>
      </c>
      <c r="AK42" s="92">
        <f t="shared" si="28"/>
        <v>576</v>
      </c>
      <c r="AL42" s="92">
        <f t="shared" si="28"/>
        <v>12</v>
      </c>
      <c r="AM42" s="92">
        <f t="shared" si="28"/>
        <v>560</v>
      </c>
      <c r="AN42" s="92">
        <f t="shared" si="28"/>
        <v>0</v>
      </c>
      <c r="AO42" s="92">
        <f t="shared" si="28"/>
        <v>16</v>
      </c>
      <c r="AP42" s="91">
        <f t="shared" si="28"/>
        <v>846</v>
      </c>
      <c r="AQ42" s="91">
        <f t="shared" si="28"/>
        <v>18</v>
      </c>
      <c r="AR42" s="91">
        <f t="shared" si="28"/>
        <v>544</v>
      </c>
      <c r="AS42" s="91">
        <f t="shared" si="28"/>
        <v>288</v>
      </c>
      <c r="AT42" s="91">
        <f t="shared" si="28"/>
        <v>14</v>
      </c>
      <c r="AU42" s="93">
        <f t="shared" si="28"/>
        <v>576</v>
      </c>
      <c r="AV42" s="92">
        <f t="shared" si="28"/>
        <v>30</v>
      </c>
      <c r="AW42" s="92">
        <f t="shared" si="28"/>
        <v>420</v>
      </c>
      <c r="AX42" s="92">
        <f t="shared" si="28"/>
        <v>144</v>
      </c>
      <c r="AY42" s="94">
        <f t="shared" si="28"/>
        <v>12</v>
      </c>
      <c r="AZ42" s="91">
        <f t="shared" si="28"/>
        <v>846</v>
      </c>
      <c r="BA42" s="91">
        <f t="shared" si="28"/>
        <v>18</v>
      </c>
      <c r="BB42" s="91">
        <f t="shared" si="28"/>
        <v>406</v>
      </c>
      <c r="BC42" s="91">
        <f t="shared" si="28"/>
        <v>288</v>
      </c>
      <c r="BD42" s="91">
        <f t="shared" si="28"/>
        <v>8</v>
      </c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00" customFormat="1" ht="12" customHeight="1" x14ac:dyDescent="0.2">
      <c r="A43" s="95" t="s">
        <v>69</v>
      </c>
      <c r="B43" s="252" t="s">
        <v>70</v>
      </c>
      <c r="C43" s="252"/>
      <c r="D43" s="252"/>
      <c r="E43" s="252"/>
      <c r="F43" s="252"/>
      <c r="G43" s="252"/>
      <c r="H43" s="252"/>
      <c r="I43" s="252"/>
      <c r="J43" s="252"/>
      <c r="K43" s="253"/>
      <c r="L43" s="253"/>
      <c r="M43" s="253"/>
      <c r="N43" s="253"/>
      <c r="O43" s="253"/>
      <c r="P43" s="253"/>
      <c r="Q43" s="96">
        <f>SUM(Q45:Q48)</f>
        <v>326</v>
      </c>
      <c r="R43" s="96">
        <f t="shared" ref="R43:BD43" si="29">SUM(R45:R48)</f>
        <v>0</v>
      </c>
      <c r="S43" s="97">
        <f t="shared" si="29"/>
        <v>0</v>
      </c>
      <c r="T43" s="97">
        <f t="shared" si="29"/>
        <v>12</v>
      </c>
      <c r="U43" s="97">
        <f t="shared" si="29"/>
        <v>314</v>
      </c>
      <c r="V43" s="97">
        <f t="shared" si="29"/>
        <v>96</v>
      </c>
      <c r="W43" s="97">
        <f t="shared" si="29"/>
        <v>0</v>
      </c>
      <c r="X43" s="97">
        <f t="shared" si="29"/>
        <v>218</v>
      </c>
      <c r="Y43" s="97">
        <f t="shared" si="29"/>
        <v>0</v>
      </c>
      <c r="Z43" s="97">
        <f t="shared" si="29"/>
        <v>0</v>
      </c>
      <c r="AA43" s="97">
        <f t="shared" si="29"/>
        <v>0</v>
      </c>
      <c r="AB43" s="97">
        <f t="shared" si="29"/>
        <v>0</v>
      </c>
      <c r="AC43" s="97">
        <f t="shared" si="29"/>
        <v>0</v>
      </c>
      <c r="AD43" s="97">
        <f t="shared" si="29"/>
        <v>0</v>
      </c>
      <c r="AE43" s="97">
        <f t="shared" si="29"/>
        <v>0</v>
      </c>
      <c r="AF43" s="97">
        <f t="shared" si="29"/>
        <v>0</v>
      </c>
      <c r="AG43" s="97">
        <f t="shared" si="29"/>
        <v>0</v>
      </c>
      <c r="AH43" s="97">
        <f t="shared" si="29"/>
        <v>0</v>
      </c>
      <c r="AI43" s="97">
        <f t="shared" si="29"/>
        <v>0</v>
      </c>
      <c r="AJ43" s="97">
        <f t="shared" si="29"/>
        <v>0</v>
      </c>
      <c r="AK43" s="97">
        <f t="shared" si="29"/>
        <v>116</v>
      </c>
      <c r="AL43" s="97">
        <f t="shared" si="29"/>
        <v>0</v>
      </c>
      <c r="AM43" s="97">
        <f t="shared" si="29"/>
        <v>112</v>
      </c>
      <c r="AN43" s="97">
        <f t="shared" si="29"/>
        <v>0</v>
      </c>
      <c r="AO43" s="97">
        <f t="shared" si="29"/>
        <v>4</v>
      </c>
      <c r="AP43" s="97">
        <f t="shared" si="29"/>
        <v>122</v>
      </c>
      <c r="AQ43" s="97">
        <f t="shared" si="29"/>
        <v>0</v>
      </c>
      <c r="AR43" s="97">
        <f t="shared" si="29"/>
        <v>118</v>
      </c>
      <c r="AS43" s="97">
        <f t="shared" si="29"/>
        <v>0</v>
      </c>
      <c r="AT43" s="97">
        <f t="shared" si="29"/>
        <v>4</v>
      </c>
      <c r="AU43" s="96">
        <f t="shared" si="29"/>
        <v>64</v>
      </c>
      <c r="AV43" s="97">
        <f t="shared" si="29"/>
        <v>0</v>
      </c>
      <c r="AW43" s="97">
        <f t="shared" si="29"/>
        <v>62</v>
      </c>
      <c r="AX43" s="97">
        <f t="shared" si="29"/>
        <v>0</v>
      </c>
      <c r="AY43" s="98">
        <f t="shared" si="29"/>
        <v>2</v>
      </c>
      <c r="AZ43" s="97">
        <f t="shared" si="29"/>
        <v>24</v>
      </c>
      <c r="BA43" s="97">
        <f t="shared" si="29"/>
        <v>0</v>
      </c>
      <c r="BB43" s="97">
        <f t="shared" si="29"/>
        <v>22</v>
      </c>
      <c r="BC43" s="97">
        <f t="shared" si="29"/>
        <v>0</v>
      </c>
      <c r="BD43" s="97">
        <f t="shared" si="29"/>
        <v>2</v>
      </c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</row>
    <row r="44" spans="1:68" s="29" customFormat="1" ht="10.5" customHeight="1" x14ac:dyDescent="0.2">
      <c r="A44" s="62"/>
      <c r="B44" s="254" t="s">
        <v>18</v>
      </c>
      <c r="C44" s="254"/>
      <c r="D44" s="254"/>
      <c r="E44" s="254"/>
      <c r="F44" s="254"/>
      <c r="G44" s="254"/>
      <c r="H44" s="254"/>
      <c r="I44" s="254"/>
      <c r="J44" s="254"/>
      <c r="K44" s="63"/>
      <c r="L44" s="63"/>
      <c r="M44" s="63"/>
      <c r="N44" s="63"/>
      <c r="O44" s="63"/>
      <c r="P44" s="63"/>
      <c r="Q44" s="64"/>
      <c r="R44" s="64"/>
      <c r="S44" s="101">
        <f>SUM(S45:S48)</f>
        <v>0</v>
      </c>
      <c r="T44" s="66"/>
      <c r="U44" s="64"/>
      <c r="V44" s="64"/>
      <c r="W44" s="64"/>
      <c r="X44" s="64"/>
      <c r="Y44" s="64"/>
      <c r="Z44" s="64"/>
      <c r="AA44" s="67"/>
      <c r="AB44" s="68"/>
      <c r="AC44" s="64"/>
      <c r="AD44" s="64"/>
      <c r="AE44" s="64"/>
      <c r="AF44" s="67"/>
      <c r="AG44" s="68"/>
      <c r="AH44" s="64"/>
      <c r="AI44" s="64"/>
      <c r="AJ44" s="64"/>
      <c r="AK44" s="67"/>
      <c r="AL44" s="68"/>
      <c r="AM44" s="64"/>
      <c r="AN44" s="64"/>
      <c r="AO44" s="64"/>
      <c r="AP44" s="67"/>
      <c r="AQ44" s="68"/>
      <c r="AR44" s="64"/>
      <c r="AS44" s="64"/>
      <c r="AT44" s="64"/>
      <c r="AU44" s="64"/>
      <c r="AV44" s="68"/>
      <c r="AW44" s="64"/>
      <c r="AX44" s="64"/>
      <c r="AY44" s="69"/>
      <c r="AZ44" s="67"/>
      <c r="BA44" s="68"/>
      <c r="BB44" s="64"/>
      <c r="BC44" s="64"/>
      <c r="BD44" s="64"/>
      <c r="BH44" s="206"/>
    </row>
    <row r="45" spans="1:68" s="100" customFormat="1" ht="12" customHeight="1" x14ac:dyDescent="0.2">
      <c r="A45" s="78" t="s">
        <v>71</v>
      </c>
      <c r="B45" s="257" t="s">
        <v>72</v>
      </c>
      <c r="C45" s="257"/>
      <c r="D45" s="257"/>
      <c r="E45" s="257"/>
      <c r="F45" s="257"/>
      <c r="G45" s="257"/>
      <c r="H45" s="257"/>
      <c r="I45" s="257"/>
      <c r="J45" s="257"/>
      <c r="K45" s="22"/>
      <c r="L45" s="22"/>
      <c r="M45" s="102"/>
      <c r="N45" s="22" t="s">
        <v>58</v>
      </c>
      <c r="O45" s="22"/>
      <c r="P45" s="22"/>
      <c r="Q45" s="72">
        <f t="shared" ref="Q45" si="30">T45+U45</f>
        <v>48</v>
      </c>
      <c r="R45" s="72"/>
      <c r="S45" s="73">
        <f>AB45+AG45+AL45+AQ45+AV45+BA45</f>
        <v>0</v>
      </c>
      <c r="T45" s="79">
        <f>AE45+AJ45+AO45+AT45+AY45+BD45</f>
        <v>2</v>
      </c>
      <c r="U45" s="22">
        <f>AC45+AH45+AM45+AR45+AW45+BB45</f>
        <v>46</v>
      </c>
      <c r="V45" s="80">
        <f t="shared" ref="V45" si="31">U45-W45-Y45-X45</f>
        <v>46</v>
      </c>
      <c r="W45" s="80"/>
      <c r="X45" s="80">
        <v>0</v>
      </c>
      <c r="Y45" s="80"/>
      <c r="Z45" s="80">
        <f>AD45+AI45+AN45+AS45+AX45+BC45</f>
        <v>0</v>
      </c>
      <c r="AA45" s="22">
        <f t="shared" ref="AA45:AA48" si="32">AC45+AD45+AE45</f>
        <v>0</v>
      </c>
      <c r="AB45" s="82"/>
      <c r="AC45" s="22"/>
      <c r="AD45" s="22"/>
      <c r="AE45" s="22"/>
      <c r="AF45" s="22">
        <f t="shared" ref="AF45:AF48" si="33">AH45+AI45+AJ45</f>
        <v>0</v>
      </c>
      <c r="AG45" s="82"/>
      <c r="AH45" s="22"/>
      <c r="AI45" s="22"/>
      <c r="AJ45" s="22"/>
      <c r="AK45" s="22">
        <f t="shared" ref="AK45:AK48" si="34">AM45+AN45+AO45</f>
        <v>0</v>
      </c>
      <c r="AL45" s="82"/>
      <c r="AM45" s="22"/>
      <c r="AN45" s="22"/>
      <c r="AO45" s="22"/>
      <c r="AP45" s="22">
        <f t="shared" ref="AP45:AP48" si="35">AR45+AS45+AT45</f>
        <v>48</v>
      </c>
      <c r="AQ45" s="82"/>
      <c r="AR45" s="22">
        <v>46</v>
      </c>
      <c r="AS45" s="22"/>
      <c r="AT45" s="22">
        <v>2</v>
      </c>
      <c r="AU45" s="21">
        <f t="shared" ref="AU45:AU48" si="36">AW45+AX45+AY45</f>
        <v>0</v>
      </c>
      <c r="AV45" s="82"/>
      <c r="AW45" s="22"/>
      <c r="AX45" s="22"/>
      <c r="AY45" s="80"/>
      <c r="AZ45" s="22">
        <f t="shared" ref="AZ45:AZ48" si="37">BB45+BC45+BD45</f>
        <v>0</v>
      </c>
      <c r="BA45" s="82"/>
      <c r="BB45" s="22"/>
      <c r="BC45" s="22"/>
      <c r="BD45" s="22"/>
      <c r="BE45" s="99"/>
      <c r="BF45" s="99"/>
      <c r="BG45" s="99"/>
      <c r="BH45" s="206"/>
      <c r="BI45" s="99"/>
      <c r="BJ45" s="99"/>
      <c r="BK45" s="99"/>
      <c r="BL45" s="99"/>
      <c r="BM45" s="99"/>
      <c r="BN45" s="99"/>
      <c r="BO45" s="99"/>
      <c r="BP45" s="99"/>
    </row>
    <row r="46" spans="1:68" s="100" customFormat="1" ht="12" customHeight="1" x14ac:dyDescent="0.2">
      <c r="A46" s="78" t="s">
        <v>73</v>
      </c>
      <c r="B46" s="257" t="s">
        <v>62</v>
      </c>
      <c r="C46" s="257"/>
      <c r="D46" s="257"/>
      <c r="E46" s="257"/>
      <c r="F46" s="257"/>
      <c r="G46" s="257"/>
      <c r="H46" s="257"/>
      <c r="I46" s="257"/>
      <c r="J46" s="257"/>
      <c r="K46" s="102"/>
      <c r="L46" s="22"/>
      <c r="M46" s="22" t="s">
        <v>58</v>
      </c>
      <c r="N46" s="22"/>
      <c r="O46" s="22"/>
      <c r="P46" s="22"/>
      <c r="Q46" s="72">
        <f t="shared" ref="Q46:Q48" si="38">T46+U46</f>
        <v>48</v>
      </c>
      <c r="R46" s="72"/>
      <c r="S46" s="73">
        <f>AB46+AG46+AL46+AQ46+AV46+BA46</f>
        <v>0</v>
      </c>
      <c r="T46" s="79">
        <f>AE46+AJ46+AO46+AT46+AY46+BD46</f>
        <v>2</v>
      </c>
      <c r="U46" s="22">
        <f>AC46+AH46+AM46+AR46+AW46+BB46</f>
        <v>46</v>
      </c>
      <c r="V46" s="80">
        <f t="shared" ref="V46:V48" si="39">U46-W46-Y46-X46</f>
        <v>30</v>
      </c>
      <c r="W46" s="80"/>
      <c r="X46" s="80">
        <v>16</v>
      </c>
      <c r="Y46" s="80"/>
      <c r="Z46" s="80">
        <f t="shared" ref="Z46:Z48" si="40">AD46+AI46+AN46+AS46+AX46+BC46</f>
        <v>0</v>
      </c>
      <c r="AA46" s="81">
        <f t="shared" si="32"/>
        <v>0</v>
      </c>
      <c r="AB46" s="82"/>
      <c r="AC46" s="22"/>
      <c r="AD46" s="22"/>
      <c r="AE46" s="22"/>
      <c r="AF46" s="81">
        <f t="shared" si="33"/>
        <v>0</v>
      </c>
      <c r="AG46" s="82"/>
      <c r="AH46" s="22"/>
      <c r="AI46" s="22"/>
      <c r="AJ46" s="22"/>
      <c r="AK46" s="81">
        <f t="shared" si="34"/>
        <v>48</v>
      </c>
      <c r="AL46" s="82"/>
      <c r="AM46" s="22">
        <v>46</v>
      </c>
      <c r="AN46" s="22"/>
      <c r="AO46" s="22">
        <v>2</v>
      </c>
      <c r="AP46" s="81">
        <f t="shared" si="35"/>
        <v>0</v>
      </c>
      <c r="AQ46" s="82"/>
      <c r="AR46" s="22"/>
      <c r="AS46" s="22"/>
      <c r="AT46" s="22"/>
      <c r="AU46" s="87">
        <f t="shared" si="36"/>
        <v>0</v>
      </c>
      <c r="AV46" s="82"/>
      <c r="AW46" s="22"/>
      <c r="AX46" s="22"/>
      <c r="AY46" s="80"/>
      <c r="AZ46" s="81">
        <f t="shared" si="37"/>
        <v>0</v>
      </c>
      <c r="BA46" s="82"/>
      <c r="BB46" s="22"/>
      <c r="BC46" s="22"/>
      <c r="BD46" s="22"/>
      <c r="BE46" s="99"/>
      <c r="BF46" s="99"/>
      <c r="BG46" s="99"/>
      <c r="BH46" s="206"/>
      <c r="BI46" s="99"/>
      <c r="BJ46" s="99"/>
      <c r="BK46" s="99"/>
      <c r="BL46" s="99"/>
      <c r="BM46" s="99"/>
      <c r="BN46" s="99"/>
      <c r="BO46" s="99"/>
      <c r="BP46" s="99"/>
    </row>
    <row r="47" spans="1:68" s="100" customFormat="1" ht="12" customHeight="1" x14ac:dyDescent="0.2">
      <c r="A47" s="78" t="s">
        <v>74</v>
      </c>
      <c r="B47" s="257" t="s">
        <v>75</v>
      </c>
      <c r="C47" s="257"/>
      <c r="D47" s="257"/>
      <c r="E47" s="257"/>
      <c r="F47" s="257"/>
      <c r="G47" s="257"/>
      <c r="H47" s="257"/>
      <c r="I47" s="257"/>
      <c r="J47" s="257"/>
      <c r="K47" s="22"/>
      <c r="L47" s="22"/>
      <c r="M47" s="22"/>
      <c r="N47" s="22"/>
      <c r="O47" s="22"/>
      <c r="P47" s="22" t="s">
        <v>58</v>
      </c>
      <c r="Q47" s="72">
        <f t="shared" si="38"/>
        <v>116</v>
      </c>
      <c r="R47" s="72"/>
      <c r="S47" s="73">
        <f>AB47+AG47+AL47+AQ47+AV47+BA47</f>
        <v>0</v>
      </c>
      <c r="T47" s="79">
        <f>AE47+AJ47+AO47+AT47+AY47+BD47</f>
        <v>8</v>
      </c>
      <c r="U47" s="22">
        <f>AC47+AH47+AM47+AR47+AW47+BB47</f>
        <v>108</v>
      </c>
      <c r="V47" s="80">
        <f t="shared" si="39"/>
        <v>18</v>
      </c>
      <c r="W47" s="80"/>
      <c r="X47" s="80">
        <v>90</v>
      </c>
      <c r="Y47" s="80"/>
      <c r="Z47" s="80">
        <f t="shared" si="40"/>
        <v>0</v>
      </c>
      <c r="AA47" s="81">
        <f t="shared" si="32"/>
        <v>0</v>
      </c>
      <c r="AB47" s="82"/>
      <c r="AC47" s="22"/>
      <c r="AD47" s="22"/>
      <c r="AE47" s="22"/>
      <c r="AF47" s="81">
        <f t="shared" si="33"/>
        <v>0</v>
      </c>
      <c r="AG47" s="82"/>
      <c r="AH47" s="22"/>
      <c r="AI47" s="22"/>
      <c r="AJ47" s="22"/>
      <c r="AK47" s="81">
        <f t="shared" si="34"/>
        <v>34</v>
      </c>
      <c r="AL47" s="82"/>
      <c r="AM47" s="22">
        <v>32</v>
      </c>
      <c r="AN47" s="22"/>
      <c r="AO47" s="22">
        <v>2</v>
      </c>
      <c r="AP47" s="81">
        <f t="shared" si="35"/>
        <v>38</v>
      </c>
      <c r="AQ47" s="82"/>
      <c r="AR47" s="22">
        <v>36</v>
      </c>
      <c r="AS47" s="22"/>
      <c r="AT47" s="22">
        <v>2</v>
      </c>
      <c r="AU47" s="87">
        <f t="shared" si="36"/>
        <v>32</v>
      </c>
      <c r="AV47" s="82"/>
      <c r="AW47" s="22">
        <v>30</v>
      </c>
      <c r="AX47" s="22"/>
      <c r="AY47" s="80">
        <v>2</v>
      </c>
      <c r="AZ47" s="81">
        <f t="shared" si="37"/>
        <v>12</v>
      </c>
      <c r="BA47" s="82"/>
      <c r="BB47" s="22">
        <v>10</v>
      </c>
      <c r="BC47" s="22"/>
      <c r="BD47" s="22">
        <v>2</v>
      </c>
      <c r="BE47" s="99"/>
      <c r="BF47" s="99"/>
      <c r="BG47" s="99"/>
      <c r="BH47" s="206"/>
      <c r="BI47" s="99"/>
      <c r="BJ47" s="99"/>
      <c r="BK47" s="99"/>
      <c r="BL47" s="99"/>
      <c r="BM47" s="99"/>
      <c r="BN47" s="99"/>
      <c r="BO47" s="99"/>
      <c r="BP47" s="99"/>
    </row>
    <row r="48" spans="1:68" s="100" customFormat="1" ht="12" customHeight="1" x14ac:dyDescent="0.2">
      <c r="A48" s="78" t="s">
        <v>76</v>
      </c>
      <c r="B48" s="257" t="s">
        <v>63</v>
      </c>
      <c r="C48" s="257"/>
      <c r="D48" s="257"/>
      <c r="E48" s="257"/>
      <c r="F48" s="257"/>
      <c r="G48" s="257"/>
      <c r="H48" s="257"/>
      <c r="I48" s="257"/>
      <c r="J48" s="257"/>
      <c r="K48" s="22"/>
      <c r="L48" s="22"/>
      <c r="M48" s="22" t="s">
        <v>64</v>
      </c>
      <c r="N48" s="22" t="s">
        <v>64</v>
      </c>
      <c r="O48" s="22" t="s">
        <v>64</v>
      </c>
      <c r="P48" s="22" t="s">
        <v>58</v>
      </c>
      <c r="Q48" s="72">
        <f t="shared" si="38"/>
        <v>114</v>
      </c>
      <c r="R48" s="72"/>
      <c r="S48" s="73">
        <f>AB48+AG48+AL48+AQ48+AV48+BA48</f>
        <v>0</v>
      </c>
      <c r="T48" s="79">
        <f>AE48+AJ48+AO48+AT48+AY48+BD48</f>
        <v>0</v>
      </c>
      <c r="U48" s="22">
        <f>AC48+AH48+AM48+AR48+AW48+BB48</f>
        <v>114</v>
      </c>
      <c r="V48" s="80">
        <f t="shared" si="39"/>
        <v>2</v>
      </c>
      <c r="W48" s="80"/>
      <c r="X48" s="80">
        <v>112</v>
      </c>
      <c r="Y48" s="80"/>
      <c r="Z48" s="80">
        <f t="shared" si="40"/>
        <v>0</v>
      </c>
      <c r="AA48" s="81">
        <f t="shared" si="32"/>
        <v>0</v>
      </c>
      <c r="AB48" s="82"/>
      <c r="AC48" s="22"/>
      <c r="AD48" s="22"/>
      <c r="AE48" s="22"/>
      <c r="AF48" s="81">
        <f t="shared" si="33"/>
        <v>0</v>
      </c>
      <c r="AG48" s="82"/>
      <c r="AH48" s="22"/>
      <c r="AI48" s="22"/>
      <c r="AJ48" s="22"/>
      <c r="AK48" s="81">
        <f t="shared" si="34"/>
        <v>34</v>
      </c>
      <c r="AL48" s="82"/>
      <c r="AM48" s="22">
        <v>34</v>
      </c>
      <c r="AN48" s="22"/>
      <c r="AO48" s="22"/>
      <c r="AP48" s="81">
        <f t="shared" si="35"/>
        <v>36</v>
      </c>
      <c r="AQ48" s="82"/>
      <c r="AR48" s="22">
        <v>36</v>
      </c>
      <c r="AS48" s="22"/>
      <c r="AT48" s="22"/>
      <c r="AU48" s="87">
        <f t="shared" si="36"/>
        <v>32</v>
      </c>
      <c r="AV48" s="82"/>
      <c r="AW48" s="22">
        <v>32</v>
      </c>
      <c r="AX48" s="22"/>
      <c r="AY48" s="80"/>
      <c r="AZ48" s="81">
        <f t="shared" si="37"/>
        <v>12</v>
      </c>
      <c r="BA48" s="82"/>
      <c r="BB48" s="22">
        <v>12</v>
      </c>
      <c r="BC48" s="22"/>
      <c r="BD48" s="22"/>
      <c r="BE48" s="99"/>
      <c r="BF48" s="99"/>
      <c r="BG48" s="99"/>
      <c r="BH48" s="206"/>
      <c r="BI48" s="99"/>
      <c r="BJ48" s="99"/>
      <c r="BK48" s="99"/>
      <c r="BL48" s="99"/>
      <c r="BM48" s="99"/>
      <c r="BN48" s="99"/>
      <c r="BO48" s="99"/>
      <c r="BP48" s="99"/>
    </row>
    <row r="49" spans="1:68" s="100" customFormat="1" ht="12" customHeight="1" x14ac:dyDescent="0.2">
      <c r="A49" s="95" t="s">
        <v>77</v>
      </c>
      <c r="B49" s="252" t="s">
        <v>78</v>
      </c>
      <c r="C49" s="252"/>
      <c r="D49" s="252"/>
      <c r="E49" s="252"/>
      <c r="F49" s="252"/>
      <c r="G49" s="252"/>
      <c r="H49" s="252"/>
      <c r="I49" s="252"/>
      <c r="J49" s="252"/>
      <c r="K49" s="253"/>
      <c r="L49" s="253"/>
      <c r="M49" s="253"/>
      <c r="N49" s="253"/>
      <c r="O49" s="253"/>
      <c r="P49" s="253"/>
      <c r="Q49" s="96">
        <f>SUM(Q51:Q53)</f>
        <v>166</v>
      </c>
      <c r="R49" s="96">
        <f t="shared" ref="R49:AV49" si="41">SUM(R51:R53)</f>
        <v>12</v>
      </c>
      <c r="S49" s="97">
        <f t="shared" si="41"/>
        <v>6</v>
      </c>
      <c r="T49" s="97">
        <f t="shared" si="41"/>
        <v>6</v>
      </c>
      <c r="U49" s="97">
        <f t="shared" si="41"/>
        <v>142</v>
      </c>
      <c r="V49" s="97">
        <f t="shared" si="41"/>
        <v>76</v>
      </c>
      <c r="W49" s="97">
        <f t="shared" si="41"/>
        <v>0</v>
      </c>
      <c r="X49" s="97">
        <f t="shared" si="41"/>
        <v>66</v>
      </c>
      <c r="Y49" s="97">
        <f t="shared" si="41"/>
        <v>0</v>
      </c>
      <c r="Z49" s="97">
        <f t="shared" si="41"/>
        <v>0</v>
      </c>
      <c r="AA49" s="97">
        <f t="shared" si="41"/>
        <v>0</v>
      </c>
      <c r="AB49" s="97">
        <f t="shared" si="41"/>
        <v>0</v>
      </c>
      <c r="AC49" s="97">
        <f t="shared" si="41"/>
        <v>0</v>
      </c>
      <c r="AD49" s="97">
        <f t="shared" si="41"/>
        <v>0</v>
      </c>
      <c r="AE49" s="97">
        <f t="shared" si="41"/>
        <v>0</v>
      </c>
      <c r="AF49" s="97">
        <f t="shared" si="41"/>
        <v>0</v>
      </c>
      <c r="AG49" s="97">
        <f t="shared" si="41"/>
        <v>0</v>
      </c>
      <c r="AH49" s="97">
        <f t="shared" si="41"/>
        <v>0</v>
      </c>
      <c r="AI49" s="97">
        <f t="shared" si="41"/>
        <v>0</v>
      </c>
      <c r="AJ49" s="97">
        <f t="shared" si="41"/>
        <v>0</v>
      </c>
      <c r="AK49" s="97">
        <f t="shared" si="41"/>
        <v>148</v>
      </c>
      <c r="AL49" s="97">
        <f t="shared" si="41"/>
        <v>6</v>
      </c>
      <c r="AM49" s="97">
        <f t="shared" si="41"/>
        <v>142</v>
      </c>
      <c r="AN49" s="97">
        <f t="shared" si="41"/>
        <v>0</v>
      </c>
      <c r="AO49" s="97">
        <f t="shared" si="41"/>
        <v>6</v>
      </c>
      <c r="AP49" s="97">
        <f t="shared" si="41"/>
        <v>0</v>
      </c>
      <c r="AQ49" s="97">
        <f t="shared" si="41"/>
        <v>0</v>
      </c>
      <c r="AR49" s="97">
        <f t="shared" si="41"/>
        <v>0</v>
      </c>
      <c r="AS49" s="97">
        <f t="shared" si="41"/>
        <v>0</v>
      </c>
      <c r="AT49" s="97">
        <f t="shared" si="41"/>
        <v>0</v>
      </c>
      <c r="AU49" s="96">
        <f t="shared" si="41"/>
        <v>0</v>
      </c>
      <c r="AV49" s="97">
        <f t="shared" si="41"/>
        <v>0</v>
      </c>
      <c r="AW49" s="97">
        <f t="shared" ref="AW49:BD49" si="42">SUM(AW51:AW53)</f>
        <v>0</v>
      </c>
      <c r="AX49" s="97">
        <f t="shared" si="42"/>
        <v>0</v>
      </c>
      <c r="AY49" s="98">
        <f t="shared" si="42"/>
        <v>0</v>
      </c>
      <c r="AZ49" s="97">
        <f t="shared" si="42"/>
        <v>0</v>
      </c>
      <c r="BA49" s="97">
        <f t="shared" si="42"/>
        <v>0</v>
      </c>
      <c r="BB49" s="97">
        <f t="shared" si="42"/>
        <v>0</v>
      </c>
      <c r="BC49" s="97">
        <f t="shared" si="42"/>
        <v>0</v>
      </c>
      <c r="BD49" s="97">
        <f t="shared" si="42"/>
        <v>0</v>
      </c>
      <c r="BE49" s="99"/>
      <c r="BF49" s="99"/>
      <c r="BG49" s="99"/>
      <c r="BH49" s="206"/>
      <c r="BI49" s="99"/>
      <c r="BJ49" s="99"/>
      <c r="BK49" s="99"/>
      <c r="BL49" s="99"/>
      <c r="BM49" s="99"/>
      <c r="BN49" s="99"/>
      <c r="BO49" s="99"/>
      <c r="BP49" s="99"/>
    </row>
    <row r="50" spans="1:68" s="29" customFormat="1" ht="10.5" customHeight="1" x14ac:dyDescent="0.2">
      <c r="A50" s="62"/>
      <c r="B50" s="254" t="s">
        <v>18</v>
      </c>
      <c r="C50" s="254"/>
      <c r="D50" s="254"/>
      <c r="E50" s="254"/>
      <c r="F50" s="254"/>
      <c r="G50" s="254"/>
      <c r="H50" s="254"/>
      <c r="I50" s="254"/>
      <c r="J50" s="254"/>
      <c r="K50" s="63"/>
      <c r="L50" s="63"/>
      <c r="M50" s="63"/>
      <c r="N50" s="63"/>
      <c r="O50" s="63"/>
      <c r="P50" s="63"/>
      <c r="Q50" s="64"/>
      <c r="R50" s="64"/>
      <c r="S50" s="101">
        <f>SUM(S51:S53)</f>
        <v>6</v>
      </c>
      <c r="T50" s="66"/>
      <c r="U50" s="64"/>
      <c r="V50" s="64"/>
      <c r="W50" s="64"/>
      <c r="X50" s="64"/>
      <c r="Y50" s="64"/>
      <c r="Z50" s="64"/>
      <c r="AA50" s="67"/>
      <c r="AB50" s="68"/>
      <c r="AC50" s="64"/>
      <c r="AD50" s="64"/>
      <c r="AE50" s="64"/>
      <c r="AF50" s="67"/>
      <c r="AG50" s="68"/>
      <c r="AH50" s="64"/>
      <c r="AI50" s="64"/>
      <c r="AJ50" s="64"/>
      <c r="AK50" s="67"/>
      <c r="AL50" s="68"/>
      <c r="AM50" s="64"/>
      <c r="AN50" s="64"/>
      <c r="AO50" s="64"/>
      <c r="AP50" s="67"/>
      <c r="AQ50" s="68"/>
      <c r="AR50" s="64"/>
      <c r="AS50" s="64"/>
      <c r="AT50" s="64"/>
      <c r="AU50" s="64"/>
      <c r="AV50" s="68"/>
      <c r="AW50" s="64"/>
      <c r="AX50" s="64"/>
      <c r="AY50" s="69"/>
      <c r="AZ50" s="67"/>
      <c r="BA50" s="68"/>
      <c r="BB50" s="64"/>
      <c r="BC50" s="64"/>
      <c r="BD50" s="64"/>
      <c r="BH50" s="206"/>
    </row>
    <row r="51" spans="1:68" s="100" customFormat="1" ht="12" customHeight="1" x14ac:dyDescent="0.2">
      <c r="A51" s="78" t="s">
        <v>79</v>
      </c>
      <c r="B51" s="257" t="s">
        <v>61</v>
      </c>
      <c r="C51" s="257"/>
      <c r="D51" s="257"/>
      <c r="E51" s="257"/>
      <c r="F51" s="257"/>
      <c r="G51" s="257"/>
      <c r="H51" s="257"/>
      <c r="I51" s="257"/>
      <c r="J51" s="257"/>
      <c r="K51" s="22"/>
      <c r="L51" s="102"/>
      <c r="M51" s="22" t="s">
        <v>56</v>
      </c>
      <c r="N51" s="22"/>
      <c r="O51" s="22"/>
      <c r="P51" s="22"/>
      <c r="Q51" s="72">
        <f>R51+S51+T51+U51</f>
        <v>82</v>
      </c>
      <c r="R51" s="72">
        <v>12</v>
      </c>
      <c r="S51" s="73">
        <f>AB51+AG51+AL51+AQ51+AV51+BA51</f>
        <v>6</v>
      </c>
      <c r="T51" s="79">
        <f>AE51+AJ51+AO51+AT51+AY51+BD51</f>
        <v>2</v>
      </c>
      <c r="U51" s="22">
        <f>AC51+AH51+AM51+AR51+AW51+BB51</f>
        <v>62</v>
      </c>
      <c r="V51" s="80">
        <f t="shared" ref="V51:V53" si="43">U51-W51-Y51-X51</f>
        <v>32</v>
      </c>
      <c r="W51" s="80"/>
      <c r="X51" s="80">
        <v>30</v>
      </c>
      <c r="Y51" s="80"/>
      <c r="Z51" s="80">
        <f>AD51+AI51+AN51+AS51+AX51+BC51</f>
        <v>0</v>
      </c>
      <c r="AA51" s="22">
        <f>AC51+AD51+AE51</f>
        <v>0</v>
      </c>
      <c r="AB51" s="82"/>
      <c r="AC51" s="22"/>
      <c r="AD51" s="22"/>
      <c r="AE51" s="22"/>
      <c r="AF51" s="22">
        <f>AH51+AI51+AJ51</f>
        <v>0</v>
      </c>
      <c r="AG51" s="82"/>
      <c r="AH51" s="22"/>
      <c r="AI51" s="22"/>
      <c r="AJ51" s="22"/>
      <c r="AK51" s="22">
        <f>AM51+AN51+AO51</f>
        <v>64</v>
      </c>
      <c r="AL51" s="82">
        <v>6</v>
      </c>
      <c r="AM51" s="22">
        <v>62</v>
      </c>
      <c r="AN51" s="22"/>
      <c r="AO51" s="22">
        <v>2</v>
      </c>
      <c r="AP51" s="22">
        <f>AR51+AS51+AT51</f>
        <v>0</v>
      </c>
      <c r="AQ51" s="82"/>
      <c r="AR51" s="22"/>
      <c r="AS51" s="22"/>
      <c r="AT51" s="22"/>
      <c r="AU51" s="21">
        <f>AW51+AX51+AY51</f>
        <v>0</v>
      </c>
      <c r="AV51" s="82"/>
      <c r="AW51" s="22"/>
      <c r="AX51" s="22"/>
      <c r="AY51" s="80"/>
      <c r="AZ51" s="22">
        <f>BB51+BC51+BD51</f>
        <v>0</v>
      </c>
      <c r="BA51" s="82"/>
      <c r="BB51" s="22"/>
      <c r="BC51" s="22"/>
      <c r="BD51" s="22"/>
      <c r="BE51" s="99"/>
      <c r="BF51" s="99"/>
      <c r="BG51" s="99"/>
      <c r="BH51" s="206"/>
      <c r="BI51" s="99"/>
      <c r="BJ51" s="99"/>
      <c r="BK51" s="99"/>
      <c r="BL51" s="99"/>
      <c r="BM51" s="99"/>
      <c r="BN51" s="99"/>
      <c r="BO51" s="99"/>
      <c r="BP51" s="99"/>
    </row>
    <row r="52" spans="1:68" s="100" customFormat="1" ht="12" customHeight="1" x14ac:dyDescent="0.2">
      <c r="A52" s="78" t="s">
        <v>80</v>
      </c>
      <c r="B52" s="257" t="s">
        <v>66</v>
      </c>
      <c r="C52" s="257"/>
      <c r="D52" s="257"/>
      <c r="E52" s="257"/>
      <c r="F52" s="257"/>
      <c r="G52" s="257"/>
      <c r="H52" s="257"/>
      <c r="I52" s="257"/>
      <c r="J52" s="257"/>
      <c r="K52" s="22"/>
      <c r="L52" s="102"/>
      <c r="M52" s="22" t="s">
        <v>58</v>
      </c>
      <c r="N52" s="22"/>
      <c r="O52" s="22"/>
      <c r="P52" s="22"/>
      <c r="Q52" s="72">
        <f>R52+S52+T52+U52</f>
        <v>48</v>
      </c>
      <c r="R52" s="72"/>
      <c r="S52" s="73">
        <f>AB52+AG52+AL52+AQ52+AV52+BA52</f>
        <v>0</v>
      </c>
      <c r="T52" s="79">
        <f>AE52+AJ52+AO52+AT52+AY52+BD52</f>
        <v>2</v>
      </c>
      <c r="U52" s="22">
        <f>AC52+AH52+AM52+AR52+AW52+BB52</f>
        <v>46</v>
      </c>
      <c r="V52" s="80">
        <f t="shared" si="43"/>
        <v>10</v>
      </c>
      <c r="W52" s="80"/>
      <c r="X52" s="80">
        <v>36</v>
      </c>
      <c r="Y52" s="80"/>
      <c r="Z52" s="80">
        <f t="shared" ref="Z52:Z53" si="44">AD52+AI52+AN52+AS52+AX52+BC52</f>
        <v>0</v>
      </c>
      <c r="AA52" s="81">
        <f>AC52+AD52+AE52</f>
        <v>0</v>
      </c>
      <c r="AB52" s="82"/>
      <c r="AC52" s="22"/>
      <c r="AD52" s="22"/>
      <c r="AE52" s="22"/>
      <c r="AF52" s="81">
        <f>AH52+AI52+AJ52</f>
        <v>0</v>
      </c>
      <c r="AG52" s="82"/>
      <c r="AH52" s="22"/>
      <c r="AI52" s="22"/>
      <c r="AJ52" s="22"/>
      <c r="AK52" s="81">
        <f>AM52+AN52+AO52</f>
        <v>48</v>
      </c>
      <c r="AL52" s="82"/>
      <c r="AM52" s="22">
        <v>46</v>
      </c>
      <c r="AN52" s="22"/>
      <c r="AO52" s="22">
        <v>2</v>
      </c>
      <c r="AP52" s="81">
        <f>AR52+AS52+AT52</f>
        <v>0</v>
      </c>
      <c r="AQ52" s="82"/>
      <c r="AR52" s="22"/>
      <c r="AS52" s="22"/>
      <c r="AT52" s="22"/>
      <c r="AU52" s="87">
        <f>AW52+AX52+AY52</f>
        <v>0</v>
      </c>
      <c r="AV52" s="82"/>
      <c r="AW52" s="22"/>
      <c r="AX52" s="22"/>
      <c r="AY52" s="80"/>
      <c r="AZ52" s="81">
        <f>BB52+BC52+BD52</f>
        <v>0</v>
      </c>
      <c r="BA52" s="82"/>
      <c r="BB52" s="22"/>
      <c r="BC52" s="22"/>
      <c r="BD52" s="22"/>
      <c r="BE52" s="99"/>
      <c r="BF52" s="99"/>
      <c r="BG52" s="99"/>
      <c r="BH52" s="206"/>
      <c r="BI52" s="99"/>
      <c r="BJ52" s="99"/>
      <c r="BK52" s="99"/>
      <c r="BL52" s="99"/>
      <c r="BM52" s="99"/>
      <c r="BN52" s="99"/>
      <c r="BO52" s="99"/>
      <c r="BP52" s="99"/>
    </row>
    <row r="53" spans="1:68" s="100" customFormat="1" ht="12.75" customHeight="1" x14ac:dyDescent="0.2">
      <c r="A53" s="78" t="s">
        <v>81</v>
      </c>
      <c r="B53" s="257" t="s">
        <v>82</v>
      </c>
      <c r="C53" s="257"/>
      <c r="D53" s="257"/>
      <c r="E53" s="257"/>
      <c r="F53" s="257"/>
      <c r="G53" s="257"/>
      <c r="H53" s="257"/>
      <c r="I53" s="257"/>
      <c r="J53" s="257"/>
      <c r="K53" s="102"/>
      <c r="L53" s="22"/>
      <c r="M53" s="22" t="s">
        <v>58</v>
      </c>
      <c r="N53" s="22"/>
      <c r="O53" s="22"/>
      <c r="P53" s="22"/>
      <c r="Q53" s="72">
        <f>R53+S53+T53+U53</f>
        <v>36</v>
      </c>
      <c r="R53" s="72"/>
      <c r="S53" s="73">
        <f>AB53+AG53+AL53+AQ53+AV53+BA53</f>
        <v>0</v>
      </c>
      <c r="T53" s="79">
        <f>AE53+AJ53+AO53+AT53+AY53+BD53</f>
        <v>2</v>
      </c>
      <c r="U53" s="22">
        <f>AC53+AH53+AM53+AR53+AW53+BB53</f>
        <v>34</v>
      </c>
      <c r="V53" s="80">
        <f t="shared" si="43"/>
        <v>34</v>
      </c>
      <c r="W53" s="80"/>
      <c r="X53" s="80"/>
      <c r="Y53" s="80"/>
      <c r="Z53" s="80">
        <f t="shared" si="44"/>
        <v>0</v>
      </c>
      <c r="AA53" s="81">
        <f>AC53+AD53+AE53</f>
        <v>0</v>
      </c>
      <c r="AB53" s="82"/>
      <c r="AC53" s="22"/>
      <c r="AD53" s="22"/>
      <c r="AE53" s="22"/>
      <c r="AF53" s="81">
        <f>AH53+AI53+AJ53</f>
        <v>0</v>
      </c>
      <c r="AG53" s="82"/>
      <c r="AH53" s="22"/>
      <c r="AI53" s="22"/>
      <c r="AJ53" s="22"/>
      <c r="AK53" s="81">
        <f>AM53+AN53+AO53</f>
        <v>36</v>
      </c>
      <c r="AL53" s="82"/>
      <c r="AM53" s="22">
        <v>34</v>
      </c>
      <c r="AN53" s="22"/>
      <c r="AO53" s="22">
        <v>2</v>
      </c>
      <c r="AP53" s="81">
        <f>AR53+AS53+AT53</f>
        <v>0</v>
      </c>
      <c r="AQ53" s="82"/>
      <c r="AR53" s="22"/>
      <c r="AS53" s="22"/>
      <c r="AT53" s="22"/>
      <c r="AU53" s="87">
        <f>AW53+AX53+AY53</f>
        <v>0</v>
      </c>
      <c r="AV53" s="82"/>
      <c r="AW53" s="22"/>
      <c r="AX53" s="22"/>
      <c r="AY53" s="80"/>
      <c r="AZ53" s="81">
        <f>BB53+BC53+BD53</f>
        <v>0</v>
      </c>
      <c r="BA53" s="82"/>
      <c r="BB53" s="22"/>
      <c r="BC53" s="22"/>
      <c r="BD53" s="22"/>
      <c r="BE53" s="99"/>
      <c r="BF53" s="99"/>
      <c r="BG53" s="99"/>
      <c r="BH53" s="206"/>
      <c r="BI53" s="99"/>
      <c r="BJ53" s="99"/>
      <c r="BK53" s="99"/>
      <c r="BL53" s="99"/>
      <c r="BM53" s="99"/>
      <c r="BN53" s="99"/>
      <c r="BO53" s="99"/>
      <c r="BP53" s="99"/>
    </row>
    <row r="54" spans="1:68" s="29" customFormat="1" ht="11.25" customHeight="1" x14ac:dyDescent="0.2">
      <c r="A54" s="95" t="s">
        <v>83</v>
      </c>
      <c r="B54" s="252" t="s">
        <v>84</v>
      </c>
      <c r="C54" s="252"/>
      <c r="D54" s="252"/>
      <c r="E54" s="252"/>
      <c r="F54" s="252"/>
      <c r="G54" s="252"/>
      <c r="H54" s="252"/>
      <c r="I54" s="252"/>
      <c r="J54" s="252"/>
      <c r="K54" s="253"/>
      <c r="L54" s="253"/>
      <c r="M54" s="253"/>
      <c r="N54" s="253"/>
      <c r="O54" s="253"/>
      <c r="P54" s="253"/>
      <c r="Q54" s="105">
        <f>SUM(Q56:Q66)</f>
        <v>1036</v>
      </c>
      <c r="R54" s="105">
        <f>SUM(R56:R66)</f>
        <v>30</v>
      </c>
      <c r="S54" s="106">
        <f>S55</f>
        <v>36</v>
      </c>
      <c r="T54" s="106">
        <f t="shared" ref="T54:BD54" si="45">SUM(T56:T66)</f>
        <v>22</v>
      </c>
      <c r="U54" s="106">
        <f t="shared" si="45"/>
        <v>948</v>
      </c>
      <c r="V54" s="106">
        <f t="shared" si="45"/>
        <v>637</v>
      </c>
      <c r="W54" s="106">
        <f t="shared" si="45"/>
        <v>20</v>
      </c>
      <c r="X54" s="106">
        <f t="shared" si="45"/>
        <v>251</v>
      </c>
      <c r="Y54" s="106">
        <f t="shared" si="45"/>
        <v>40</v>
      </c>
      <c r="Z54" s="106">
        <f t="shared" si="45"/>
        <v>0</v>
      </c>
      <c r="AA54" s="106">
        <f t="shared" si="45"/>
        <v>0</v>
      </c>
      <c r="AB54" s="106">
        <f t="shared" si="45"/>
        <v>0</v>
      </c>
      <c r="AC54" s="106">
        <f t="shared" si="45"/>
        <v>0</v>
      </c>
      <c r="AD54" s="106">
        <f t="shared" si="45"/>
        <v>0</v>
      </c>
      <c r="AE54" s="106">
        <f t="shared" si="45"/>
        <v>0</v>
      </c>
      <c r="AF54" s="106">
        <f t="shared" si="45"/>
        <v>0</v>
      </c>
      <c r="AG54" s="106">
        <f t="shared" si="45"/>
        <v>0</v>
      </c>
      <c r="AH54" s="106">
        <f t="shared" si="45"/>
        <v>0</v>
      </c>
      <c r="AI54" s="106">
        <f t="shared" si="45"/>
        <v>0</v>
      </c>
      <c r="AJ54" s="106">
        <f t="shared" si="45"/>
        <v>0</v>
      </c>
      <c r="AK54" s="106">
        <f t="shared" si="45"/>
        <v>312</v>
      </c>
      <c r="AL54" s="106">
        <f t="shared" si="45"/>
        <v>6</v>
      </c>
      <c r="AM54" s="106">
        <f t="shared" si="45"/>
        <v>306</v>
      </c>
      <c r="AN54" s="106">
        <f t="shared" si="45"/>
        <v>0</v>
      </c>
      <c r="AO54" s="106">
        <f t="shared" si="45"/>
        <v>6</v>
      </c>
      <c r="AP54" s="106">
        <f t="shared" si="45"/>
        <v>332</v>
      </c>
      <c r="AQ54" s="106">
        <f t="shared" si="45"/>
        <v>12</v>
      </c>
      <c r="AR54" s="106">
        <f t="shared" si="45"/>
        <v>326</v>
      </c>
      <c r="AS54" s="106">
        <f t="shared" si="45"/>
        <v>0</v>
      </c>
      <c r="AT54" s="106">
        <f t="shared" si="45"/>
        <v>6</v>
      </c>
      <c r="AU54" s="105">
        <f t="shared" si="45"/>
        <v>224</v>
      </c>
      <c r="AV54" s="106">
        <f t="shared" si="45"/>
        <v>12</v>
      </c>
      <c r="AW54" s="106">
        <f t="shared" si="45"/>
        <v>218</v>
      </c>
      <c r="AX54" s="106">
        <f t="shared" si="45"/>
        <v>0</v>
      </c>
      <c r="AY54" s="107">
        <f t="shared" si="45"/>
        <v>6</v>
      </c>
      <c r="AZ54" s="106">
        <f t="shared" si="45"/>
        <v>102</v>
      </c>
      <c r="BA54" s="106">
        <f t="shared" si="45"/>
        <v>6</v>
      </c>
      <c r="BB54" s="106">
        <f t="shared" si="45"/>
        <v>98</v>
      </c>
      <c r="BC54" s="106">
        <f t="shared" si="45"/>
        <v>0</v>
      </c>
      <c r="BD54" s="106">
        <f t="shared" si="45"/>
        <v>4</v>
      </c>
      <c r="BE54" s="13"/>
      <c r="BF54" s="13"/>
      <c r="BG54" s="13"/>
      <c r="BH54" s="206"/>
      <c r="BI54" s="13"/>
      <c r="BJ54" s="13"/>
      <c r="BK54" s="13"/>
      <c r="BL54" s="13"/>
      <c r="BM54" s="13"/>
      <c r="BN54" s="13"/>
      <c r="BO54" s="13"/>
      <c r="BP54" s="13"/>
    </row>
    <row r="55" spans="1:68" s="29" customFormat="1" ht="10.5" customHeight="1" x14ac:dyDescent="0.2">
      <c r="A55" s="62"/>
      <c r="B55" s="254" t="s">
        <v>18</v>
      </c>
      <c r="C55" s="254"/>
      <c r="D55" s="254"/>
      <c r="E55" s="254"/>
      <c r="F55" s="254"/>
      <c r="G55" s="254"/>
      <c r="H55" s="254"/>
      <c r="I55" s="254"/>
      <c r="J55" s="254"/>
      <c r="K55" s="63"/>
      <c r="L55" s="63"/>
      <c r="M55" s="63"/>
      <c r="N55" s="63"/>
      <c r="O55" s="63"/>
      <c r="P55" s="63"/>
      <c r="Q55" s="64"/>
      <c r="R55" s="64"/>
      <c r="S55" s="101">
        <f>SUM(S56:S66)</f>
        <v>36</v>
      </c>
      <c r="T55" s="66"/>
      <c r="U55" s="64"/>
      <c r="V55" s="64"/>
      <c r="W55" s="64"/>
      <c r="X55" s="64"/>
      <c r="Y55" s="64"/>
      <c r="Z55" s="64"/>
      <c r="AA55" s="67"/>
      <c r="AB55" s="68"/>
      <c r="AC55" s="64"/>
      <c r="AD55" s="64"/>
      <c r="AE55" s="64"/>
      <c r="AF55" s="67"/>
      <c r="AG55" s="68"/>
      <c r="AH55" s="64"/>
      <c r="AI55" s="64"/>
      <c r="AJ55" s="64"/>
      <c r="AK55" s="67"/>
      <c r="AL55" s="68"/>
      <c r="AM55" s="64"/>
      <c r="AN55" s="64"/>
      <c r="AO55" s="64"/>
      <c r="AP55" s="67"/>
      <c r="AQ55" s="68"/>
      <c r="AR55" s="64"/>
      <c r="AS55" s="64"/>
      <c r="AT55" s="64"/>
      <c r="AU55" s="64"/>
      <c r="AV55" s="68"/>
      <c r="AW55" s="64"/>
      <c r="AX55" s="64"/>
      <c r="AY55" s="69"/>
      <c r="AZ55" s="67"/>
      <c r="BA55" s="68"/>
      <c r="BB55" s="64"/>
      <c r="BC55" s="64"/>
      <c r="BD55" s="64"/>
      <c r="BH55" s="206"/>
    </row>
    <row r="56" spans="1:68" ht="11.25" customHeight="1" x14ac:dyDescent="0.2">
      <c r="A56" s="78" t="s">
        <v>85</v>
      </c>
      <c r="B56" s="257" t="s">
        <v>86</v>
      </c>
      <c r="C56" s="257"/>
      <c r="D56" s="257"/>
      <c r="E56" s="257"/>
      <c r="F56" s="257"/>
      <c r="G56" s="257"/>
      <c r="H56" s="257"/>
      <c r="I56" s="257"/>
      <c r="J56" s="257"/>
      <c r="K56" s="22"/>
      <c r="L56" s="22"/>
      <c r="M56" s="22"/>
      <c r="N56" s="22" t="s">
        <v>58</v>
      </c>
      <c r="O56" s="22"/>
      <c r="P56" s="22"/>
      <c r="Q56" s="72">
        <f>R56+S56+T56+U56</f>
        <v>112</v>
      </c>
      <c r="R56" s="72"/>
      <c r="S56" s="73">
        <f t="shared" ref="S56:S66" si="46">AB56+AG56+AL56+AQ56+AV56+BA56</f>
        <v>0</v>
      </c>
      <c r="T56" s="79">
        <f t="shared" ref="T56:T66" si="47">AE56+AJ56+AO56+AT56+AY56+BD56</f>
        <v>2</v>
      </c>
      <c r="U56" s="22">
        <f t="shared" ref="U56:U66" si="48">AC56+AH56+AM56+AR56+AW56+BB56</f>
        <v>110</v>
      </c>
      <c r="V56" s="80">
        <f t="shared" ref="V56:V66" si="49">U56-W56-Y56-X56</f>
        <v>42</v>
      </c>
      <c r="W56" s="80"/>
      <c r="X56" s="80">
        <v>68</v>
      </c>
      <c r="Y56" s="80"/>
      <c r="Z56" s="80">
        <f>AD56+AI56+AN56+AS56+AX56+BC56</f>
        <v>0</v>
      </c>
      <c r="AA56" s="22">
        <f t="shared" ref="AA56:AA66" si="50">AC56+AD56+AE56</f>
        <v>0</v>
      </c>
      <c r="AB56" s="82"/>
      <c r="AC56" s="22"/>
      <c r="AD56" s="22"/>
      <c r="AE56" s="22"/>
      <c r="AF56" s="22">
        <f t="shared" ref="AF56:AF66" si="51">AH56+AI56+AJ56</f>
        <v>0</v>
      </c>
      <c r="AG56" s="82"/>
      <c r="AH56" s="22"/>
      <c r="AI56" s="22"/>
      <c r="AJ56" s="22"/>
      <c r="AK56" s="22">
        <f t="shared" ref="AK56:AK66" si="52">AM56+AN56+AO56</f>
        <v>50</v>
      </c>
      <c r="AL56" s="82"/>
      <c r="AM56" s="22">
        <v>48</v>
      </c>
      <c r="AN56" s="22"/>
      <c r="AO56" s="22">
        <v>2</v>
      </c>
      <c r="AP56" s="22">
        <f t="shared" ref="AP56:AP66" si="53">AR56+AS56+AT56</f>
        <v>62</v>
      </c>
      <c r="AQ56" s="82"/>
      <c r="AR56" s="22">
        <v>62</v>
      </c>
      <c r="AS56" s="22"/>
      <c r="AT56" s="22"/>
      <c r="AU56" s="21">
        <f t="shared" ref="AU56:AU66" si="54">AW56+AX56+AY56</f>
        <v>0</v>
      </c>
      <c r="AV56" s="82"/>
      <c r="AW56" s="22"/>
      <c r="AX56" s="22"/>
      <c r="AY56" s="80"/>
      <c r="AZ56" s="22">
        <f t="shared" ref="AZ56:AZ66" si="55">BB56+BC56+BD56</f>
        <v>0</v>
      </c>
      <c r="BA56" s="82"/>
      <c r="BB56" s="22"/>
      <c r="BC56" s="22"/>
      <c r="BD56" s="22"/>
      <c r="BE56" s="29"/>
      <c r="BF56" s="29"/>
      <c r="BG56" s="29"/>
      <c r="BH56" s="206"/>
      <c r="BI56" s="29"/>
      <c r="BJ56" s="29"/>
      <c r="BK56" s="29"/>
      <c r="BL56" s="29"/>
      <c r="BM56" s="29"/>
      <c r="BN56" s="29"/>
      <c r="BO56" s="29"/>
      <c r="BP56" s="29"/>
    </row>
    <row r="57" spans="1:68" ht="11.25" customHeight="1" x14ac:dyDescent="0.2">
      <c r="A57" s="78" t="s">
        <v>87</v>
      </c>
      <c r="B57" s="257" t="s">
        <v>88</v>
      </c>
      <c r="C57" s="257"/>
      <c r="D57" s="257"/>
      <c r="E57" s="257"/>
      <c r="F57" s="257"/>
      <c r="G57" s="257"/>
      <c r="H57" s="257"/>
      <c r="I57" s="257"/>
      <c r="J57" s="257"/>
      <c r="K57" s="22"/>
      <c r="L57" s="22"/>
      <c r="M57" s="22" t="s">
        <v>58</v>
      </c>
      <c r="N57" s="22"/>
      <c r="O57" s="22"/>
      <c r="P57" s="22"/>
      <c r="Q57" s="72">
        <f>R57+S57+T57+U57</f>
        <v>80</v>
      </c>
      <c r="R57" s="72"/>
      <c r="S57" s="73">
        <f t="shared" si="46"/>
        <v>0</v>
      </c>
      <c r="T57" s="79">
        <f t="shared" si="47"/>
        <v>2</v>
      </c>
      <c r="U57" s="22">
        <f t="shared" si="48"/>
        <v>78</v>
      </c>
      <c r="V57" s="80">
        <f t="shared" si="49"/>
        <v>66</v>
      </c>
      <c r="W57" s="80"/>
      <c r="X57" s="80">
        <v>12</v>
      </c>
      <c r="Y57" s="80"/>
      <c r="Z57" s="80">
        <f t="shared" ref="Z57:Z66" si="56">AD57+AI57+AN57+AS57+AX57+BC57</f>
        <v>0</v>
      </c>
      <c r="AA57" s="81">
        <f t="shared" si="50"/>
        <v>0</v>
      </c>
      <c r="AB57" s="82"/>
      <c r="AC57" s="22"/>
      <c r="AD57" s="22"/>
      <c r="AE57" s="22"/>
      <c r="AF57" s="81">
        <f t="shared" si="51"/>
        <v>0</v>
      </c>
      <c r="AG57" s="82"/>
      <c r="AH57" s="22"/>
      <c r="AI57" s="22"/>
      <c r="AJ57" s="22"/>
      <c r="AK57" s="81">
        <f t="shared" si="52"/>
        <v>80</v>
      </c>
      <c r="AL57" s="82"/>
      <c r="AM57" s="22">
        <v>78</v>
      </c>
      <c r="AN57" s="22"/>
      <c r="AO57" s="22">
        <v>2</v>
      </c>
      <c r="AP57" s="81">
        <f t="shared" si="53"/>
        <v>0</v>
      </c>
      <c r="AQ57" s="82"/>
      <c r="AR57" s="22"/>
      <c r="AS57" s="22"/>
      <c r="AT57" s="22"/>
      <c r="AU57" s="87">
        <f t="shared" si="54"/>
        <v>0</v>
      </c>
      <c r="AV57" s="82"/>
      <c r="AW57" s="22"/>
      <c r="AX57" s="22"/>
      <c r="AY57" s="80"/>
      <c r="AZ57" s="81">
        <f t="shared" si="55"/>
        <v>0</v>
      </c>
      <c r="BA57" s="82"/>
      <c r="BB57" s="22"/>
      <c r="BC57" s="22"/>
      <c r="BD57" s="22"/>
      <c r="BE57" s="29"/>
      <c r="BF57" s="29"/>
      <c r="BG57" s="29"/>
      <c r="BH57" s="206"/>
      <c r="BI57" s="29"/>
      <c r="BJ57" s="29"/>
      <c r="BK57" s="29"/>
      <c r="BL57" s="29"/>
      <c r="BM57" s="29"/>
      <c r="BN57" s="29"/>
      <c r="BO57" s="29"/>
      <c r="BP57" s="29"/>
    </row>
    <row r="58" spans="1:68" ht="11.25" customHeight="1" x14ac:dyDescent="0.2">
      <c r="A58" s="78" t="s">
        <v>89</v>
      </c>
      <c r="B58" s="257" t="s">
        <v>90</v>
      </c>
      <c r="C58" s="257"/>
      <c r="D58" s="257"/>
      <c r="E58" s="257"/>
      <c r="F58" s="257"/>
      <c r="G58" s="257"/>
      <c r="H58" s="257"/>
      <c r="I58" s="257"/>
      <c r="J58" s="257"/>
      <c r="K58" s="22"/>
      <c r="L58" s="22"/>
      <c r="M58" s="22" t="s">
        <v>56</v>
      </c>
      <c r="N58" s="88" t="s">
        <v>56</v>
      </c>
      <c r="O58" s="22"/>
      <c r="P58" s="22"/>
      <c r="Q58" s="72">
        <f t="shared" ref="Q58:Q66" si="57">R58+S58+T58+U58</f>
        <v>186</v>
      </c>
      <c r="R58" s="72">
        <v>18</v>
      </c>
      <c r="S58" s="73">
        <f t="shared" si="46"/>
        <v>12</v>
      </c>
      <c r="T58" s="79">
        <f t="shared" si="47"/>
        <v>2</v>
      </c>
      <c r="U58" s="22">
        <f t="shared" si="48"/>
        <v>154</v>
      </c>
      <c r="V58" s="80">
        <f t="shared" si="49"/>
        <v>88</v>
      </c>
      <c r="W58" s="80"/>
      <c r="X58" s="80">
        <v>46</v>
      </c>
      <c r="Y58" s="80">
        <v>20</v>
      </c>
      <c r="Z58" s="80">
        <f t="shared" si="56"/>
        <v>0</v>
      </c>
      <c r="AA58" s="81">
        <f t="shared" si="50"/>
        <v>0</v>
      </c>
      <c r="AB58" s="82"/>
      <c r="AC58" s="22"/>
      <c r="AD58" s="22"/>
      <c r="AE58" s="22"/>
      <c r="AF58" s="81">
        <f t="shared" si="51"/>
        <v>0</v>
      </c>
      <c r="AG58" s="82"/>
      <c r="AH58" s="22"/>
      <c r="AI58" s="22"/>
      <c r="AJ58" s="22"/>
      <c r="AK58" s="81">
        <f t="shared" si="52"/>
        <v>74</v>
      </c>
      <c r="AL58" s="82">
        <v>6</v>
      </c>
      <c r="AM58" s="22">
        <v>74</v>
      </c>
      <c r="AN58" s="22"/>
      <c r="AO58" s="22"/>
      <c r="AP58" s="81">
        <f t="shared" si="53"/>
        <v>82</v>
      </c>
      <c r="AQ58" s="82">
        <v>6</v>
      </c>
      <c r="AR58" s="22">
        <v>80</v>
      </c>
      <c r="AS58" s="22"/>
      <c r="AT58" s="22">
        <v>2</v>
      </c>
      <c r="AU58" s="87">
        <f t="shared" si="54"/>
        <v>0</v>
      </c>
      <c r="AV58" s="82"/>
      <c r="AW58" s="22"/>
      <c r="AX58" s="22"/>
      <c r="AY58" s="80"/>
      <c r="AZ58" s="81">
        <f t="shared" si="55"/>
        <v>0</v>
      </c>
      <c r="BA58" s="82"/>
      <c r="BB58" s="22"/>
      <c r="BC58" s="22"/>
      <c r="BD58" s="22"/>
      <c r="BE58" s="29"/>
      <c r="BF58" s="29"/>
      <c r="BG58" s="29"/>
      <c r="BH58" s="206"/>
      <c r="BI58" s="29"/>
      <c r="BJ58" s="29"/>
      <c r="BK58" s="29"/>
      <c r="BL58" s="29"/>
      <c r="BM58" s="29"/>
      <c r="BN58" s="29"/>
      <c r="BO58" s="29"/>
      <c r="BP58" s="29"/>
    </row>
    <row r="59" spans="1:68" ht="11.25" customHeight="1" x14ac:dyDescent="0.2">
      <c r="A59" s="78" t="s">
        <v>91</v>
      </c>
      <c r="B59" s="257" t="s">
        <v>92</v>
      </c>
      <c r="C59" s="257"/>
      <c r="D59" s="257"/>
      <c r="E59" s="257"/>
      <c r="F59" s="257"/>
      <c r="G59" s="257"/>
      <c r="H59" s="257"/>
      <c r="I59" s="257"/>
      <c r="J59" s="257"/>
      <c r="K59" s="22"/>
      <c r="L59" s="22"/>
      <c r="M59" s="22"/>
      <c r="N59" s="108" t="s">
        <v>58</v>
      </c>
      <c r="O59" s="22"/>
      <c r="P59" s="22"/>
      <c r="Q59" s="72">
        <f t="shared" si="57"/>
        <v>68</v>
      </c>
      <c r="R59" s="72"/>
      <c r="S59" s="73">
        <f t="shared" si="46"/>
        <v>0</v>
      </c>
      <c r="T59" s="79">
        <f t="shared" si="47"/>
        <v>2</v>
      </c>
      <c r="U59" s="22">
        <f t="shared" si="48"/>
        <v>66</v>
      </c>
      <c r="V59" s="80">
        <f t="shared" si="49"/>
        <v>54</v>
      </c>
      <c r="W59" s="80">
        <v>4</v>
      </c>
      <c r="X59" s="80">
        <v>8</v>
      </c>
      <c r="Y59" s="80"/>
      <c r="Z59" s="80">
        <f t="shared" si="56"/>
        <v>0</v>
      </c>
      <c r="AA59" s="81">
        <f t="shared" si="50"/>
        <v>0</v>
      </c>
      <c r="AB59" s="82"/>
      <c r="AC59" s="22"/>
      <c r="AD59" s="22"/>
      <c r="AE59" s="22"/>
      <c r="AF59" s="81">
        <f t="shared" si="51"/>
        <v>0</v>
      </c>
      <c r="AG59" s="82"/>
      <c r="AH59" s="22"/>
      <c r="AI59" s="22"/>
      <c r="AJ59" s="22"/>
      <c r="AK59" s="81">
        <f t="shared" si="52"/>
        <v>0</v>
      </c>
      <c r="AL59" s="82"/>
      <c r="AM59" s="22"/>
      <c r="AN59" s="22"/>
      <c r="AO59" s="22"/>
      <c r="AP59" s="81">
        <f t="shared" si="53"/>
        <v>68</v>
      </c>
      <c r="AQ59" s="82"/>
      <c r="AR59" s="22">
        <v>66</v>
      </c>
      <c r="AS59" s="22"/>
      <c r="AT59" s="22">
        <v>2</v>
      </c>
      <c r="AU59" s="87">
        <f t="shared" si="54"/>
        <v>0</v>
      </c>
      <c r="AV59" s="82"/>
      <c r="AW59" s="22"/>
      <c r="AX59" s="22"/>
      <c r="AY59" s="80"/>
      <c r="AZ59" s="81">
        <f t="shared" si="55"/>
        <v>0</v>
      </c>
      <c r="BA59" s="82"/>
      <c r="BB59" s="22"/>
      <c r="BC59" s="22"/>
      <c r="BD59" s="22"/>
      <c r="BE59" s="29"/>
      <c r="BF59" s="29"/>
      <c r="BG59" s="29"/>
      <c r="BH59" s="206"/>
      <c r="BI59" s="29"/>
      <c r="BJ59" s="29"/>
      <c r="BK59" s="29"/>
      <c r="BL59" s="29"/>
      <c r="BM59" s="29"/>
      <c r="BN59" s="29"/>
      <c r="BO59" s="29"/>
      <c r="BP59" s="29"/>
    </row>
    <row r="60" spans="1:68" ht="11.25" customHeight="1" x14ac:dyDescent="0.2">
      <c r="A60" s="78" t="s">
        <v>93</v>
      </c>
      <c r="B60" s="257" t="s">
        <v>94</v>
      </c>
      <c r="C60" s="257"/>
      <c r="D60" s="257"/>
      <c r="E60" s="257"/>
      <c r="F60" s="257"/>
      <c r="G60" s="257"/>
      <c r="H60" s="257"/>
      <c r="I60" s="257"/>
      <c r="J60" s="257"/>
      <c r="K60" s="22"/>
      <c r="L60" s="22"/>
      <c r="M60" s="22"/>
      <c r="N60" s="22" t="s">
        <v>58</v>
      </c>
      <c r="O60" s="22"/>
      <c r="P60" s="22"/>
      <c r="Q60" s="72">
        <f t="shared" si="57"/>
        <v>104</v>
      </c>
      <c r="R60" s="72"/>
      <c r="S60" s="73">
        <f t="shared" si="46"/>
        <v>0</v>
      </c>
      <c r="T60" s="79">
        <f t="shared" si="47"/>
        <v>2</v>
      </c>
      <c r="U60" s="22">
        <f t="shared" si="48"/>
        <v>102</v>
      </c>
      <c r="V60" s="80">
        <f t="shared" si="49"/>
        <v>72</v>
      </c>
      <c r="W60" s="80">
        <v>6</v>
      </c>
      <c r="X60" s="80">
        <v>24</v>
      </c>
      <c r="Y60" s="80"/>
      <c r="Z60" s="80">
        <f t="shared" si="56"/>
        <v>0</v>
      </c>
      <c r="AA60" s="81">
        <f t="shared" si="50"/>
        <v>0</v>
      </c>
      <c r="AB60" s="82"/>
      <c r="AC60" s="22"/>
      <c r="AD60" s="22"/>
      <c r="AE60" s="22"/>
      <c r="AF60" s="81">
        <f t="shared" si="51"/>
        <v>0</v>
      </c>
      <c r="AG60" s="82"/>
      <c r="AH60" s="22"/>
      <c r="AI60" s="22"/>
      <c r="AJ60" s="22"/>
      <c r="AK60" s="81">
        <f t="shared" si="52"/>
        <v>62</v>
      </c>
      <c r="AL60" s="82"/>
      <c r="AM60" s="22">
        <v>60</v>
      </c>
      <c r="AN60" s="22"/>
      <c r="AO60" s="22">
        <v>2</v>
      </c>
      <c r="AP60" s="81">
        <f t="shared" si="53"/>
        <v>42</v>
      </c>
      <c r="AQ60" s="82"/>
      <c r="AR60" s="22">
        <v>42</v>
      </c>
      <c r="AS60" s="22"/>
      <c r="AT60" s="22"/>
      <c r="AU60" s="87">
        <f t="shared" si="54"/>
        <v>0</v>
      </c>
      <c r="AV60" s="82"/>
      <c r="AW60" s="22"/>
      <c r="AX60" s="22"/>
      <c r="AY60" s="80"/>
      <c r="AZ60" s="81">
        <f t="shared" si="55"/>
        <v>0</v>
      </c>
      <c r="BA60" s="82"/>
      <c r="BB60" s="22"/>
      <c r="BC60" s="22"/>
      <c r="BD60" s="22"/>
      <c r="BE60" s="29"/>
      <c r="BF60" s="29"/>
      <c r="BG60" s="29"/>
      <c r="BH60" s="206"/>
      <c r="BI60" s="29"/>
      <c r="BJ60" s="29"/>
      <c r="BK60" s="29"/>
      <c r="BL60" s="29"/>
      <c r="BM60" s="29"/>
      <c r="BN60" s="29"/>
      <c r="BO60" s="29"/>
      <c r="BP60" s="29"/>
    </row>
    <row r="61" spans="1:68" ht="11.25" customHeight="1" x14ac:dyDescent="0.2">
      <c r="A61" s="78" t="s">
        <v>95</v>
      </c>
      <c r="B61" s="257" t="s">
        <v>96</v>
      </c>
      <c r="C61" s="257"/>
      <c r="D61" s="257"/>
      <c r="E61" s="257"/>
      <c r="F61" s="257"/>
      <c r="G61" s="257"/>
      <c r="H61" s="257"/>
      <c r="I61" s="257"/>
      <c r="J61" s="257"/>
      <c r="K61" s="22"/>
      <c r="L61" s="22"/>
      <c r="M61" s="22"/>
      <c r="N61" s="22"/>
      <c r="O61" s="22" t="s">
        <v>56</v>
      </c>
      <c r="P61" s="22"/>
      <c r="Q61" s="72">
        <f t="shared" si="57"/>
        <v>84</v>
      </c>
      <c r="R61" s="72">
        <v>6</v>
      </c>
      <c r="S61" s="73">
        <f t="shared" si="46"/>
        <v>6</v>
      </c>
      <c r="T61" s="79">
        <f t="shared" si="47"/>
        <v>2</v>
      </c>
      <c r="U61" s="22">
        <f t="shared" si="48"/>
        <v>70</v>
      </c>
      <c r="V61" s="80">
        <f t="shared" si="49"/>
        <v>40</v>
      </c>
      <c r="W61" s="80"/>
      <c r="X61" s="80">
        <v>30</v>
      </c>
      <c r="Y61" s="80"/>
      <c r="Z61" s="80">
        <f t="shared" si="56"/>
        <v>0</v>
      </c>
      <c r="AA61" s="81">
        <f t="shared" si="50"/>
        <v>0</v>
      </c>
      <c r="AB61" s="82"/>
      <c r="AC61" s="22"/>
      <c r="AD61" s="22"/>
      <c r="AE61" s="22"/>
      <c r="AF61" s="81">
        <f t="shared" si="51"/>
        <v>0</v>
      </c>
      <c r="AG61" s="82"/>
      <c r="AH61" s="22"/>
      <c r="AI61" s="22"/>
      <c r="AJ61" s="22"/>
      <c r="AK61" s="81">
        <f t="shared" si="52"/>
        <v>0</v>
      </c>
      <c r="AL61" s="82"/>
      <c r="AM61" s="22"/>
      <c r="AN61" s="22"/>
      <c r="AO61" s="22"/>
      <c r="AP61" s="81">
        <f t="shared" si="53"/>
        <v>0</v>
      </c>
      <c r="AQ61" s="82"/>
      <c r="AR61" s="22"/>
      <c r="AS61" s="22"/>
      <c r="AT61" s="22"/>
      <c r="AU61" s="87">
        <f t="shared" si="54"/>
        <v>72</v>
      </c>
      <c r="AV61" s="82">
        <v>6</v>
      </c>
      <c r="AW61" s="22">
        <v>70</v>
      </c>
      <c r="AX61" s="22"/>
      <c r="AY61" s="80">
        <v>2</v>
      </c>
      <c r="AZ61" s="81">
        <f t="shared" si="55"/>
        <v>0</v>
      </c>
      <c r="BA61" s="82"/>
      <c r="BB61" s="22"/>
      <c r="BC61" s="22"/>
      <c r="BD61" s="22"/>
      <c r="BH61" s="206"/>
    </row>
    <row r="62" spans="1:68" ht="11.25" customHeight="1" x14ac:dyDescent="0.2">
      <c r="A62" s="78" t="s">
        <v>97</v>
      </c>
      <c r="B62" s="257" t="s">
        <v>98</v>
      </c>
      <c r="C62" s="257"/>
      <c r="D62" s="257"/>
      <c r="E62" s="257"/>
      <c r="F62" s="257"/>
      <c r="G62" s="257"/>
      <c r="H62" s="257"/>
      <c r="I62" s="257"/>
      <c r="J62" s="257"/>
      <c r="K62" s="22"/>
      <c r="L62" s="22"/>
      <c r="M62" s="22"/>
      <c r="N62" s="22"/>
      <c r="O62" s="22"/>
      <c r="P62" s="22" t="s">
        <v>58</v>
      </c>
      <c r="Q62" s="72">
        <f t="shared" si="57"/>
        <v>48</v>
      </c>
      <c r="R62" s="72"/>
      <c r="S62" s="73">
        <f t="shared" si="46"/>
        <v>0</v>
      </c>
      <c r="T62" s="79">
        <f t="shared" si="47"/>
        <v>2</v>
      </c>
      <c r="U62" s="22">
        <f t="shared" si="48"/>
        <v>46</v>
      </c>
      <c r="V62" s="80">
        <f t="shared" si="49"/>
        <v>42</v>
      </c>
      <c r="W62" s="80"/>
      <c r="X62" s="80">
        <v>4</v>
      </c>
      <c r="Y62" s="80"/>
      <c r="Z62" s="80">
        <f t="shared" si="56"/>
        <v>0</v>
      </c>
      <c r="AA62" s="81">
        <f t="shared" si="50"/>
        <v>0</v>
      </c>
      <c r="AB62" s="82"/>
      <c r="AC62" s="22"/>
      <c r="AD62" s="22"/>
      <c r="AE62" s="22"/>
      <c r="AF62" s="81">
        <f t="shared" si="51"/>
        <v>0</v>
      </c>
      <c r="AG62" s="82"/>
      <c r="AH62" s="22"/>
      <c r="AI62" s="22"/>
      <c r="AJ62" s="22"/>
      <c r="AK62" s="81">
        <f t="shared" si="52"/>
        <v>0</v>
      </c>
      <c r="AL62" s="82"/>
      <c r="AM62" s="22"/>
      <c r="AN62" s="22"/>
      <c r="AO62" s="22"/>
      <c r="AP62" s="81">
        <f t="shared" si="53"/>
        <v>0</v>
      </c>
      <c r="AQ62" s="82"/>
      <c r="AR62" s="22"/>
      <c r="AS62" s="22"/>
      <c r="AT62" s="22"/>
      <c r="AU62" s="87">
        <f t="shared" si="54"/>
        <v>0</v>
      </c>
      <c r="AV62" s="82"/>
      <c r="AW62" s="22"/>
      <c r="AX62" s="22"/>
      <c r="AY62" s="80"/>
      <c r="AZ62" s="81">
        <f t="shared" si="55"/>
        <v>48</v>
      </c>
      <c r="BA62" s="82"/>
      <c r="BB62" s="22">
        <v>46</v>
      </c>
      <c r="BC62" s="22"/>
      <c r="BD62" s="22">
        <v>2</v>
      </c>
      <c r="BE62" s="29"/>
      <c r="BF62" s="29"/>
      <c r="BG62" s="29"/>
      <c r="BH62" s="206"/>
      <c r="BI62" s="29"/>
      <c r="BJ62" s="29"/>
      <c r="BK62" s="29"/>
      <c r="BL62" s="29"/>
      <c r="BM62" s="29"/>
      <c r="BN62" s="29"/>
      <c r="BO62" s="29"/>
      <c r="BP62" s="29"/>
    </row>
    <row r="63" spans="1:68" ht="11.25" customHeight="1" x14ac:dyDescent="0.2">
      <c r="A63" s="78" t="s">
        <v>99</v>
      </c>
      <c r="B63" s="243" t="s">
        <v>100</v>
      </c>
      <c r="C63" s="243"/>
      <c r="D63" s="243"/>
      <c r="E63" s="243"/>
      <c r="F63" s="243"/>
      <c r="G63" s="243"/>
      <c r="H63" s="243"/>
      <c r="I63" s="243"/>
      <c r="J63" s="243"/>
      <c r="K63" s="22"/>
      <c r="L63" s="22"/>
      <c r="M63" s="22"/>
      <c r="N63" s="22" t="s">
        <v>56</v>
      </c>
      <c r="O63" s="22"/>
      <c r="P63" s="22"/>
      <c r="Q63" s="72">
        <f t="shared" si="57"/>
        <v>136</v>
      </c>
      <c r="R63" s="72">
        <v>6</v>
      </c>
      <c r="S63" s="73">
        <f t="shared" si="46"/>
        <v>6</v>
      </c>
      <c r="T63" s="79">
        <f t="shared" si="47"/>
        <v>2</v>
      </c>
      <c r="U63" s="22">
        <f t="shared" si="48"/>
        <v>122</v>
      </c>
      <c r="V63" s="80">
        <f t="shared" si="49"/>
        <v>106</v>
      </c>
      <c r="W63" s="80">
        <v>10</v>
      </c>
      <c r="X63" s="80">
        <v>6</v>
      </c>
      <c r="Y63" s="80"/>
      <c r="Z63" s="80">
        <f t="shared" si="56"/>
        <v>0</v>
      </c>
      <c r="AA63" s="81">
        <f t="shared" si="50"/>
        <v>0</v>
      </c>
      <c r="AB63" s="82"/>
      <c r="AC63" s="22"/>
      <c r="AD63" s="22"/>
      <c r="AE63" s="22"/>
      <c r="AF63" s="81">
        <f t="shared" si="51"/>
        <v>0</v>
      </c>
      <c r="AG63" s="82"/>
      <c r="AH63" s="22"/>
      <c r="AI63" s="22"/>
      <c r="AJ63" s="22"/>
      <c r="AK63" s="81">
        <f t="shared" si="52"/>
        <v>46</v>
      </c>
      <c r="AL63" s="82"/>
      <c r="AM63" s="22">
        <v>46</v>
      </c>
      <c r="AN63" s="22"/>
      <c r="AO63" s="22"/>
      <c r="AP63" s="81">
        <f t="shared" si="53"/>
        <v>78</v>
      </c>
      <c r="AQ63" s="82">
        <v>6</v>
      </c>
      <c r="AR63" s="22">
        <v>76</v>
      </c>
      <c r="AS63" s="22"/>
      <c r="AT63" s="22">
        <v>2</v>
      </c>
      <c r="AU63" s="87">
        <f t="shared" si="54"/>
        <v>0</v>
      </c>
      <c r="AV63" s="82"/>
      <c r="AW63" s="22"/>
      <c r="AX63" s="22"/>
      <c r="AY63" s="80"/>
      <c r="AZ63" s="81">
        <f t="shared" si="55"/>
        <v>0</v>
      </c>
      <c r="BA63" s="82"/>
      <c r="BB63" s="22"/>
      <c r="BC63" s="22"/>
      <c r="BD63" s="22"/>
      <c r="BE63" s="29"/>
      <c r="BF63" s="29"/>
      <c r="BG63" s="29"/>
      <c r="BH63" s="206"/>
      <c r="BI63" s="29"/>
      <c r="BJ63" s="29"/>
      <c r="BK63" s="29"/>
      <c r="BL63" s="29"/>
      <c r="BM63" s="29"/>
      <c r="BN63" s="29"/>
      <c r="BO63" s="29"/>
      <c r="BP63" s="29"/>
    </row>
    <row r="64" spans="1:68" ht="12" customHeight="1" x14ac:dyDescent="0.2">
      <c r="A64" s="78" t="s">
        <v>101</v>
      </c>
      <c r="B64" s="257" t="s">
        <v>102</v>
      </c>
      <c r="C64" s="257"/>
      <c r="D64" s="257"/>
      <c r="E64" s="257"/>
      <c r="F64" s="257"/>
      <c r="G64" s="257"/>
      <c r="H64" s="257"/>
      <c r="I64" s="257"/>
      <c r="J64" s="257"/>
      <c r="K64" s="22"/>
      <c r="L64" s="22"/>
      <c r="M64" s="22"/>
      <c r="N64" s="22"/>
      <c r="O64" s="22" t="s">
        <v>56</v>
      </c>
      <c r="P64" s="22"/>
      <c r="Q64" s="72">
        <f t="shared" si="57"/>
        <v>90</v>
      </c>
      <c r="R64" s="72"/>
      <c r="S64" s="73">
        <f t="shared" si="46"/>
        <v>6</v>
      </c>
      <c r="T64" s="79">
        <f t="shared" si="47"/>
        <v>2</v>
      </c>
      <c r="U64" s="22">
        <f t="shared" si="48"/>
        <v>82</v>
      </c>
      <c r="V64" s="80">
        <f t="shared" si="49"/>
        <v>64</v>
      </c>
      <c r="W64" s="80"/>
      <c r="X64" s="80">
        <v>18</v>
      </c>
      <c r="Y64" s="80"/>
      <c r="Z64" s="80">
        <f t="shared" si="56"/>
        <v>0</v>
      </c>
      <c r="AA64" s="81">
        <f t="shared" si="50"/>
        <v>0</v>
      </c>
      <c r="AB64" s="82"/>
      <c r="AC64" s="22"/>
      <c r="AD64" s="22"/>
      <c r="AE64" s="22"/>
      <c r="AF64" s="81">
        <f t="shared" si="51"/>
        <v>0</v>
      </c>
      <c r="AG64" s="82"/>
      <c r="AH64" s="22"/>
      <c r="AI64" s="22"/>
      <c r="AJ64" s="22"/>
      <c r="AK64" s="81">
        <f t="shared" si="52"/>
        <v>0</v>
      </c>
      <c r="AL64" s="82"/>
      <c r="AM64" s="22"/>
      <c r="AN64" s="22"/>
      <c r="AO64" s="22"/>
      <c r="AP64" s="81">
        <f t="shared" si="53"/>
        <v>0</v>
      </c>
      <c r="AQ64" s="82"/>
      <c r="AR64" s="22"/>
      <c r="AS64" s="22"/>
      <c r="AT64" s="22"/>
      <c r="AU64" s="87">
        <f t="shared" si="54"/>
        <v>84</v>
      </c>
      <c r="AV64" s="82">
        <v>6</v>
      </c>
      <c r="AW64" s="22">
        <v>82</v>
      </c>
      <c r="AX64" s="22"/>
      <c r="AY64" s="80">
        <v>2</v>
      </c>
      <c r="AZ64" s="81">
        <f t="shared" si="55"/>
        <v>0</v>
      </c>
      <c r="BA64" s="82"/>
      <c r="BB64" s="22"/>
      <c r="BC64" s="22"/>
      <c r="BD64" s="22"/>
      <c r="BE64" s="29"/>
      <c r="BF64" s="29"/>
      <c r="BG64" s="29"/>
      <c r="BH64" s="206"/>
      <c r="BI64" s="29"/>
      <c r="BJ64" s="29"/>
      <c r="BK64" s="29"/>
      <c r="BL64" s="29"/>
      <c r="BM64" s="29"/>
      <c r="BN64" s="29"/>
      <c r="BO64" s="29"/>
      <c r="BP64" s="29"/>
    </row>
    <row r="65" spans="1:1011" ht="11.25" customHeight="1" x14ac:dyDescent="0.2">
      <c r="A65" s="78" t="s">
        <v>103</v>
      </c>
      <c r="B65" s="257" t="s">
        <v>104</v>
      </c>
      <c r="C65" s="257"/>
      <c r="D65" s="257"/>
      <c r="E65" s="257"/>
      <c r="F65" s="257"/>
      <c r="G65" s="257"/>
      <c r="H65" s="257"/>
      <c r="I65" s="257"/>
      <c r="J65" s="257"/>
      <c r="K65" s="22"/>
      <c r="L65" s="22"/>
      <c r="M65" s="22"/>
      <c r="N65" s="22"/>
      <c r="O65" s="22"/>
      <c r="P65" s="22" t="s">
        <v>56</v>
      </c>
      <c r="Q65" s="72">
        <f t="shared" si="57"/>
        <v>60</v>
      </c>
      <c r="R65" s="72"/>
      <c r="S65" s="73">
        <f t="shared" si="46"/>
        <v>6</v>
      </c>
      <c r="T65" s="79">
        <f t="shared" si="47"/>
        <v>2</v>
      </c>
      <c r="U65" s="22">
        <f t="shared" si="48"/>
        <v>52</v>
      </c>
      <c r="V65" s="80">
        <f t="shared" si="49"/>
        <v>32</v>
      </c>
      <c r="W65" s="80"/>
      <c r="X65" s="80"/>
      <c r="Y65" s="80">
        <v>20</v>
      </c>
      <c r="Z65" s="80">
        <f t="shared" si="56"/>
        <v>0</v>
      </c>
      <c r="AA65" s="81">
        <f t="shared" si="50"/>
        <v>0</v>
      </c>
      <c r="AB65" s="82"/>
      <c r="AC65" s="22"/>
      <c r="AD65" s="22"/>
      <c r="AE65" s="22"/>
      <c r="AF65" s="81">
        <f t="shared" si="51"/>
        <v>0</v>
      </c>
      <c r="AG65" s="82"/>
      <c r="AH65" s="22"/>
      <c r="AI65" s="22"/>
      <c r="AJ65" s="22"/>
      <c r="AK65" s="81">
        <f t="shared" si="52"/>
        <v>0</v>
      </c>
      <c r="AL65" s="82"/>
      <c r="AM65" s="22"/>
      <c r="AN65" s="22"/>
      <c r="AO65" s="22"/>
      <c r="AP65" s="81">
        <f t="shared" si="53"/>
        <v>0</v>
      </c>
      <c r="AQ65" s="82"/>
      <c r="AR65" s="22"/>
      <c r="AS65" s="22"/>
      <c r="AT65" s="22"/>
      <c r="AU65" s="87">
        <f t="shared" si="54"/>
        <v>0</v>
      </c>
      <c r="AV65" s="82"/>
      <c r="AW65" s="22"/>
      <c r="AX65" s="22"/>
      <c r="AY65" s="80"/>
      <c r="AZ65" s="81">
        <f t="shared" si="55"/>
        <v>54</v>
      </c>
      <c r="BA65" s="82">
        <v>6</v>
      </c>
      <c r="BB65" s="22">
        <v>52</v>
      </c>
      <c r="BC65" s="22"/>
      <c r="BD65" s="22">
        <v>2</v>
      </c>
      <c r="BE65" s="29"/>
      <c r="BF65" s="29"/>
      <c r="BG65" s="29"/>
      <c r="BH65" s="206"/>
      <c r="BI65" s="29"/>
      <c r="BJ65" s="29"/>
      <c r="BK65" s="29"/>
      <c r="BL65" s="29"/>
      <c r="BM65" s="29"/>
      <c r="BN65" s="29"/>
      <c r="BO65" s="29"/>
      <c r="BP65" s="29"/>
    </row>
    <row r="66" spans="1:1011" ht="11.25" customHeight="1" x14ac:dyDescent="0.2">
      <c r="A66" s="78" t="s">
        <v>105</v>
      </c>
      <c r="B66" s="224" t="s">
        <v>106</v>
      </c>
      <c r="C66" s="224"/>
      <c r="D66" s="224"/>
      <c r="E66" s="224"/>
      <c r="F66" s="224"/>
      <c r="G66" s="224"/>
      <c r="H66" s="224"/>
      <c r="I66" s="224"/>
      <c r="J66" s="224"/>
      <c r="K66" s="22"/>
      <c r="L66" s="22"/>
      <c r="M66" s="22"/>
      <c r="N66" s="22"/>
      <c r="O66" s="22" t="s">
        <v>58</v>
      </c>
      <c r="P66" s="22"/>
      <c r="Q66" s="72">
        <f t="shared" si="57"/>
        <v>68</v>
      </c>
      <c r="R66" s="72"/>
      <c r="S66" s="73">
        <f t="shared" si="46"/>
        <v>0</v>
      </c>
      <c r="T66" s="79">
        <f t="shared" si="47"/>
        <v>2</v>
      </c>
      <c r="U66" s="22">
        <f t="shared" si="48"/>
        <v>66</v>
      </c>
      <c r="V66" s="80">
        <f t="shared" si="49"/>
        <v>31</v>
      </c>
      <c r="W66" s="80"/>
      <c r="X66" s="80">
        <v>35</v>
      </c>
      <c r="Y66" s="80"/>
      <c r="Z66" s="80">
        <f t="shared" si="56"/>
        <v>0</v>
      </c>
      <c r="AA66" s="81">
        <f t="shared" si="50"/>
        <v>0</v>
      </c>
      <c r="AB66" s="82"/>
      <c r="AC66" s="22"/>
      <c r="AD66" s="22"/>
      <c r="AE66" s="22"/>
      <c r="AF66" s="81">
        <f t="shared" si="51"/>
        <v>0</v>
      </c>
      <c r="AG66" s="82"/>
      <c r="AH66" s="22"/>
      <c r="AI66" s="22"/>
      <c r="AJ66" s="22"/>
      <c r="AK66" s="81">
        <f t="shared" si="52"/>
        <v>0</v>
      </c>
      <c r="AL66" s="82"/>
      <c r="AM66" s="22"/>
      <c r="AN66" s="22"/>
      <c r="AO66" s="22"/>
      <c r="AP66" s="81">
        <f t="shared" si="53"/>
        <v>0</v>
      </c>
      <c r="AQ66" s="82"/>
      <c r="AR66" s="22"/>
      <c r="AS66" s="22"/>
      <c r="AT66" s="22"/>
      <c r="AU66" s="87">
        <f t="shared" si="54"/>
        <v>68</v>
      </c>
      <c r="AV66" s="82"/>
      <c r="AW66" s="22">
        <v>66</v>
      </c>
      <c r="AX66" s="22"/>
      <c r="AY66" s="80">
        <v>2</v>
      </c>
      <c r="AZ66" s="81">
        <f t="shared" si="55"/>
        <v>0</v>
      </c>
      <c r="BA66" s="82"/>
      <c r="BB66" s="22"/>
      <c r="BC66" s="22"/>
      <c r="BD66" s="22"/>
      <c r="BE66" s="29"/>
      <c r="BF66" s="29"/>
      <c r="BG66" s="29"/>
      <c r="BH66" s="206"/>
      <c r="BI66" s="29"/>
      <c r="BJ66" s="29"/>
      <c r="BK66" s="29"/>
      <c r="BL66" s="29"/>
      <c r="BM66" s="29"/>
      <c r="BN66" s="29"/>
      <c r="BO66" s="29"/>
      <c r="BP66" s="29"/>
    </row>
    <row r="67" spans="1:1011" s="29" customFormat="1" ht="11.25" customHeight="1" x14ac:dyDescent="0.2">
      <c r="A67" s="95" t="s">
        <v>107</v>
      </c>
      <c r="B67" s="252" t="s">
        <v>108</v>
      </c>
      <c r="C67" s="252"/>
      <c r="D67" s="252"/>
      <c r="E67" s="252"/>
      <c r="F67" s="252"/>
      <c r="G67" s="252"/>
      <c r="H67" s="252"/>
      <c r="I67" s="252"/>
      <c r="J67" s="252"/>
      <c r="K67" s="253"/>
      <c r="L67" s="253"/>
      <c r="M67" s="253"/>
      <c r="N67" s="253"/>
      <c r="O67" s="253"/>
      <c r="P67" s="253"/>
      <c r="Q67" s="105">
        <f>Q69+Q90</f>
        <v>1226</v>
      </c>
      <c r="R67" s="105">
        <f>R69+R90</f>
        <v>6</v>
      </c>
      <c r="S67" s="106">
        <f>S68</f>
        <v>36</v>
      </c>
      <c r="T67" s="106">
        <f t="shared" ref="T67:Y67" si="58">T69</f>
        <v>10</v>
      </c>
      <c r="U67" s="106">
        <f t="shared" si="58"/>
        <v>310</v>
      </c>
      <c r="V67" s="106">
        <f t="shared" si="58"/>
        <v>216</v>
      </c>
      <c r="W67" s="106">
        <f t="shared" si="58"/>
        <v>0</v>
      </c>
      <c r="X67" s="106">
        <f t="shared" si="58"/>
        <v>64</v>
      </c>
      <c r="Y67" s="106">
        <f t="shared" si="58"/>
        <v>30</v>
      </c>
      <c r="Z67" s="106">
        <f>Z69+Z90</f>
        <v>864</v>
      </c>
      <c r="AA67" s="106">
        <f>AA69+AA91</f>
        <v>0</v>
      </c>
      <c r="AB67" s="109">
        <f>AB69</f>
        <v>0</v>
      </c>
      <c r="AC67" s="109">
        <f>AC69</f>
        <v>0</v>
      </c>
      <c r="AD67" s="109">
        <f>AD69</f>
        <v>0</v>
      </c>
      <c r="AE67" s="109">
        <f>AE69</f>
        <v>0</v>
      </c>
      <c r="AF67" s="107">
        <f>AF69+AF91</f>
        <v>0</v>
      </c>
      <c r="AG67" s="109">
        <f>AG69</f>
        <v>0</v>
      </c>
      <c r="AH67" s="109">
        <f>AH69</f>
        <v>0</v>
      </c>
      <c r="AI67" s="109">
        <f>AI69</f>
        <v>0</v>
      </c>
      <c r="AJ67" s="109">
        <f>AJ69</f>
        <v>0</v>
      </c>
      <c r="AK67" s="107">
        <f>AK69+AK91</f>
        <v>0</v>
      </c>
      <c r="AL67" s="109">
        <f>AL69</f>
        <v>0</v>
      </c>
      <c r="AM67" s="109">
        <f>AM69</f>
        <v>0</v>
      </c>
      <c r="AN67" s="109">
        <f>AN69</f>
        <v>0</v>
      </c>
      <c r="AO67" s="109">
        <f>AO69</f>
        <v>0</v>
      </c>
      <c r="AP67" s="107">
        <f>AP69+AP91</f>
        <v>392</v>
      </c>
      <c r="AQ67" s="109">
        <f>AQ69</f>
        <v>6</v>
      </c>
      <c r="AR67" s="109">
        <f>AR69</f>
        <v>100</v>
      </c>
      <c r="AS67" s="109">
        <f>AS69</f>
        <v>288</v>
      </c>
      <c r="AT67" s="109">
        <f>AT69</f>
        <v>4</v>
      </c>
      <c r="AU67" s="110">
        <f>AU69+AU91</f>
        <v>288</v>
      </c>
      <c r="AV67" s="109">
        <f>AV69</f>
        <v>18</v>
      </c>
      <c r="AW67" s="109">
        <f>AW69</f>
        <v>140</v>
      </c>
      <c r="AX67" s="109">
        <f>AX69</f>
        <v>144</v>
      </c>
      <c r="AY67" s="111">
        <f>AY69</f>
        <v>4</v>
      </c>
      <c r="AZ67" s="107">
        <f>AZ69+AZ90</f>
        <v>504</v>
      </c>
      <c r="BA67" s="109">
        <f t="shared" ref="BA67:BD67" si="59">BA69</f>
        <v>12</v>
      </c>
      <c r="BB67" s="109">
        <f t="shared" si="59"/>
        <v>70</v>
      </c>
      <c r="BC67" s="109">
        <f t="shared" si="59"/>
        <v>288</v>
      </c>
      <c r="BD67" s="109">
        <f t="shared" si="59"/>
        <v>2</v>
      </c>
      <c r="BE67" s="13"/>
      <c r="BF67" s="13"/>
      <c r="BG67" s="13"/>
      <c r="BH67" s="206"/>
      <c r="BI67" s="13"/>
      <c r="BJ67" s="13"/>
      <c r="BK67" s="13"/>
      <c r="BL67" s="13"/>
      <c r="BM67" s="13"/>
      <c r="BN67" s="13"/>
      <c r="BO67" s="13"/>
      <c r="BP67" s="13"/>
    </row>
    <row r="68" spans="1:1011" s="100" customFormat="1" ht="10.5" customHeight="1" x14ac:dyDescent="0.2">
      <c r="A68" s="62"/>
      <c r="B68" s="254" t="s">
        <v>18</v>
      </c>
      <c r="C68" s="254"/>
      <c r="D68" s="254"/>
      <c r="E68" s="254"/>
      <c r="F68" s="254"/>
      <c r="G68" s="254"/>
      <c r="H68" s="254"/>
      <c r="I68" s="254"/>
      <c r="J68" s="254"/>
      <c r="K68" s="63"/>
      <c r="L68" s="63"/>
      <c r="M68" s="63"/>
      <c r="N68" s="63"/>
      <c r="O68" s="63"/>
      <c r="P68" s="63"/>
      <c r="Q68" s="64"/>
      <c r="R68" s="64"/>
      <c r="S68" s="101">
        <f>S70+S75+S80+S85</f>
        <v>36</v>
      </c>
      <c r="T68" s="66"/>
      <c r="U68" s="64"/>
      <c r="V68" s="64"/>
      <c r="W68" s="64"/>
      <c r="X68" s="64"/>
      <c r="Y68" s="64"/>
      <c r="Z68" s="64"/>
      <c r="AA68" s="65"/>
      <c r="AB68" s="112"/>
      <c r="AC68" s="65"/>
      <c r="AD68" s="65"/>
      <c r="AE68" s="65"/>
      <c r="AF68" s="67"/>
      <c r="AG68" s="68"/>
      <c r="AH68" s="64"/>
      <c r="AI68" s="64"/>
      <c r="AJ68" s="64"/>
      <c r="AK68" s="67"/>
      <c r="AL68" s="68"/>
      <c r="AM68" s="64"/>
      <c r="AN68" s="64"/>
      <c r="AO68" s="64"/>
      <c r="AP68" s="67"/>
      <c r="AQ68" s="68"/>
      <c r="AR68" s="64"/>
      <c r="AS68" s="64"/>
      <c r="AT68" s="64"/>
      <c r="AU68" s="64"/>
      <c r="AV68" s="68"/>
      <c r="AW68" s="64"/>
      <c r="AX68" s="64"/>
      <c r="AY68" s="69"/>
      <c r="AZ68" s="67"/>
      <c r="BA68" s="68"/>
      <c r="BB68" s="64"/>
      <c r="BC68" s="64"/>
      <c r="BD68" s="64"/>
      <c r="BH68" s="206"/>
    </row>
    <row r="69" spans="1:1011" s="29" customFormat="1" ht="11.25" customHeight="1" x14ac:dyDescent="0.2">
      <c r="A69" s="95" t="s">
        <v>109</v>
      </c>
      <c r="B69" s="252" t="s">
        <v>110</v>
      </c>
      <c r="C69" s="252"/>
      <c r="D69" s="252"/>
      <c r="E69" s="252"/>
      <c r="F69" s="252"/>
      <c r="G69" s="252"/>
      <c r="H69" s="252"/>
      <c r="I69" s="252"/>
      <c r="J69" s="252"/>
      <c r="K69" s="255"/>
      <c r="L69" s="255"/>
      <c r="M69" s="255"/>
      <c r="N69" s="255"/>
      <c r="O69" s="255"/>
      <c r="P69" s="255"/>
      <c r="Q69" s="96">
        <f t="shared" ref="Q69:BD69" si="60">Q70+Q75+Q80+Q85</f>
        <v>1082</v>
      </c>
      <c r="R69" s="96">
        <f t="shared" si="60"/>
        <v>6</v>
      </c>
      <c r="S69" s="97">
        <f t="shared" si="60"/>
        <v>36</v>
      </c>
      <c r="T69" s="97">
        <f t="shared" si="60"/>
        <v>10</v>
      </c>
      <c r="U69" s="97">
        <f t="shared" si="60"/>
        <v>310</v>
      </c>
      <c r="V69" s="97">
        <f t="shared" si="60"/>
        <v>216</v>
      </c>
      <c r="W69" s="97">
        <f t="shared" si="60"/>
        <v>0</v>
      </c>
      <c r="X69" s="97">
        <f t="shared" si="60"/>
        <v>64</v>
      </c>
      <c r="Y69" s="97">
        <f t="shared" si="60"/>
        <v>30</v>
      </c>
      <c r="Z69" s="97">
        <f t="shared" si="60"/>
        <v>720</v>
      </c>
      <c r="AA69" s="106">
        <f t="shared" si="60"/>
        <v>0</v>
      </c>
      <c r="AB69" s="106">
        <f t="shared" si="60"/>
        <v>0</v>
      </c>
      <c r="AC69" s="106">
        <f t="shared" si="60"/>
        <v>0</v>
      </c>
      <c r="AD69" s="106">
        <f t="shared" si="60"/>
        <v>0</v>
      </c>
      <c r="AE69" s="106">
        <f t="shared" si="60"/>
        <v>0</v>
      </c>
      <c r="AF69" s="97">
        <f t="shared" si="60"/>
        <v>0</v>
      </c>
      <c r="AG69" s="97">
        <f t="shared" si="60"/>
        <v>0</v>
      </c>
      <c r="AH69" s="97">
        <f t="shared" si="60"/>
        <v>0</v>
      </c>
      <c r="AI69" s="97">
        <f t="shared" si="60"/>
        <v>0</v>
      </c>
      <c r="AJ69" s="97">
        <f t="shared" si="60"/>
        <v>0</v>
      </c>
      <c r="AK69" s="97">
        <f t="shared" si="60"/>
        <v>0</v>
      </c>
      <c r="AL69" s="97">
        <f t="shared" si="60"/>
        <v>0</v>
      </c>
      <c r="AM69" s="97">
        <f t="shared" si="60"/>
        <v>0</v>
      </c>
      <c r="AN69" s="97">
        <f t="shared" si="60"/>
        <v>0</v>
      </c>
      <c r="AO69" s="97">
        <f t="shared" si="60"/>
        <v>0</v>
      </c>
      <c r="AP69" s="97">
        <f t="shared" si="60"/>
        <v>392</v>
      </c>
      <c r="AQ69" s="97">
        <f t="shared" si="60"/>
        <v>6</v>
      </c>
      <c r="AR69" s="97">
        <f t="shared" si="60"/>
        <v>100</v>
      </c>
      <c r="AS69" s="97">
        <f t="shared" si="60"/>
        <v>288</v>
      </c>
      <c r="AT69" s="97">
        <f t="shared" si="60"/>
        <v>4</v>
      </c>
      <c r="AU69" s="96">
        <f t="shared" si="60"/>
        <v>288</v>
      </c>
      <c r="AV69" s="97">
        <f t="shared" si="60"/>
        <v>18</v>
      </c>
      <c r="AW69" s="97">
        <f t="shared" si="60"/>
        <v>140</v>
      </c>
      <c r="AX69" s="97">
        <f t="shared" si="60"/>
        <v>144</v>
      </c>
      <c r="AY69" s="98">
        <f t="shared" si="60"/>
        <v>4</v>
      </c>
      <c r="AZ69" s="97">
        <f t="shared" si="60"/>
        <v>360</v>
      </c>
      <c r="BA69" s="97">
        <f t="shared" si="60"/>
        <v>12</v>
      </c>
      <c r="BB69" s="97">
        <f t="shared" si="60"/>
        <v>70</v>
      </c>
      <c r="BC69" s="97">
        <f t="shared" si="60"/>
        <v>288</v>
      </c>
      <c r="BD69" s="97">
        <f t="shared" si="60"/>
        <v>2</v>
      </c>
      <c r="BE69" s="13"/>
      <c r="BF69" s="13"/>
      <c r="BG69" s="13"/>
      <c r="BH69" s="206"/>
      <c r="BI69" s="13"/>
      <c r="BJ69" s="13"/>
      <c r="BK69" s="13"/>
      <c r="BL69" s="13"/>
      <c r="BM69" s="13"/>
      <c r="BN69" s="13"/>
      <c r="BO69" s="13"/>
      <c r="BP69" s="13"/>
    </row>
    <row r="70" spans="1:1011" s="29" customFormat="1" ht="18.75" customHeight="1" x14ac:dyDescent="0.2">
      <c r="A70" s="113" t="s">
        <v>111</v>
      </c>
      <c r="B70" s="256" t="s">
        <v>112</v>
      </c>
      <c r="C70" s="256"/>
      <c r="D70" s="256"/>
      <c r="E70" s="256"/>
      <c r="F70" s="256"/>
      <c r="G70" s="256"/>
      <c r="H70" s="256"/>
      <c r="I70" s="256"/>
      <c r="J70" s="256"/>
      <c r="K70" s="240" t="s">
        <v>56</v>
      </c>
      <c r="L70" s="240"/>
      <c r="M70" s="240"/>
      <c r="N70" s="240"/>
      <c r="O70" s="240"/>
      <c r="P70" s="240"/>
      <c r="Q70" s="114">
        <f>SUM(Q71:Q74)+S71</f>
        <v>228</v>
      </c>
      <c r="R70" s="114"/>
      <c r="S70" s="115">
        <f t="shared" ref="S70:Z70" si="61">SUM(S71:S74)</f>
        <v>12</v>
      </c>
      <c r="T70" s="115">
        <f t="shared" si="61"/>
        <v>2</v>
      </c>
      <c r="U70" s="115">
        <f t="shared" si="61"/>
        <v>70</v>
      </c>
      <c r="V70" s="115">
        <f t="shared" si="61"/>
        <v>54</v>
      </c>
      <c r="W70" s="115">
        <f t="shared" si="61"/>
        <v>0</v>
      </c>
      <c r="X70" s="115">
        <f t="shared" si="61"/>
        <v>16</v>
      </c>
      <c r="Y70" s="115">
        <f t="shared" si="61"/>
        <v>0</v>
      </c>
      <c r="Z70" s="115">
        <f t="shared" si="61"/>
        <v>144</v>
      </c>
      <c r="AA70" s="116">
        <f>SUM(AA72:AA74)</f>
        <v>0</v>
      </c>
      <c r="AB70" s="116">
        <f>SUM(AB71:AB74)</f>
        <v>0</v>
      </c>
      <c r="AC70" s="116">
        <f>SUM(AC72:AC74)</f>
        <v>0</v>
      </c>
      <c r="AD70" s="116">
        <f>SUM(AD72:AD74)</f>
        <v>0</v>
      </c>
      <c r="AE70" s="116">
        <f>SUM(AE72:AE74)</f>
        <v>0</v>
      </c>
      <c r="AF70" s="116">
        <f>SUM(AF72:AF74)</f>
        <v>0</v>
      </c>
      <c r="AG70" s="116">
        <f>SUM(AG71:AG74)</f>
        <v>0</v>
      </c>
      <c r="AH70" s="116">
        <f>SUM(AH72:AH74)</f>
        <v>0</v>
      </c>
      <c r="AI70" s="116">
        <f>SUM(AI72:AI74)</f>
        <v>0</v>
      </c>
      <c r="AJ70" s="116">
        <f>SUM(AJ72:AJ74)</f>
        <v>0</v>
      </c>
      <c r="AK70" s="116">
        <f>SUM(AK72:AK74)</f>
        <v>0</v>
      </c>
      <c r="AL70" s="116">
        <f>SUM(AL71:AL74)</f>
        <v>0</v>
      </c>
      <c r="AM70" s="116">
        <f>SUM(AM72:AM74)</f>
        <v>0</v>
      </c>
      <c r="AN70" s="116">
        <f>SUM(AN72:AN74)</f>
        <v>0</v>
      </c>
      <c r="AO70" s="116">
        <f>SUM(AO72:AO74)</f>
        <v>0</v>
      </c>
      <c r="AP70" s="116">
        <f>SUM(AP72:AP74)</f>
        <v>0</v>
      </c>
      <c r="AQ70" s="116">
        <f>SUM(AQ71:AQ74)</f>
        <v>0</v>
      </c>
      <c r="AR70" s="116">
        <f>SUM(AR72:AR74)</f>
        <v>0</v>
      </c>
      <c r="AS70" s="116">
        <f>SUM(AS72:AS74)</f>
        <v>0</v>
      </c>
      <c r="AT70" s="116">
        <f>SUM(AT72:AT74)</f>
        <v>0</v>
      </c>
      <c r="AU70" s="117">
        <f>SUM(AU72:AU74)</f>
        <v>216</v>
      </c>
      <c r="AV70" s="116">
        <f>SUM(AV71:AV74)</f>
        <v>12</v>
      </c>
      <c r="AW70" s="116">
        <f>SUM(AW72:AW74)</f>
        <v>70</v>
      </c>
      <c r="AX70" s="116">
        <f>SUM(AX72:AX74)</f>
        <v>144</v>
      </c>
      <c r="AY70" s="118">
        <f>SUM(AY72:AY74)</f>
        <v>2</v>
      </c>
      <c r="AZ70" s="116">
        <f>SUM(AZ72:AZ74)</f>
        <v>0</v>
      </c>
      <c r="BA70" s="116">
        <f>SUM(BA71:BA74)</f>
        <v>0</v>
      </c>
      <c r="BB70" s="116">
        <f t="shared" ref="BB70:BD70" si="62">SUM(BB72:BB74)</f>
        <v>0</v>
      </c>
      <c r="BC70" s="118">
        <f t="shared" si="62"/>
        <v>0</v>
      </c>
      <c r="BD70" s="116">
        <f t="shared" si="62"/>
        <v>0</v>
      </c>
      <c r="BE70" s="13"/>
      <c r="BF70" s="13"/>
      <c r="BG70" s="13"/>
      <c r="BH70" s="206"/>
      <c r="BI70" s="13"/>
      <c r="BJ70" s="13"/>
      <c r="BK70" s="13"/>
      <c r="BL70" s="13"/>
      <c r="BM70" s="13"/>
      <c r="BN70" s="13"/>
      <c r="BO70" s="13"/>
      <c r="BP70" s="13"/>
    </row>
    <row r="71" spans="1:1011" s="29" customFormat="1" ht="11.25" customHeight="1" x14ac:dyDescent="0.2">
      <c r="A71" s="119"/>
      <c r="B71" s="246" t="s">
        <v>113</v>
      </c>
      <c r="C71" s="246"/>
      <c r="D71" s="246"/>
      <c r="E71" s="246"/>
      <c r="F71" s="246"/>
      <c r="G71" s="246"/>
      <c r="H71" s="246"/>
      <c r="I71" s="246"/>
      <c r="J71" s="246"/>
      <c r="K71" s="116"/>
      <c r="L71" s="116"/>
      <c r="M71" s="116"/>
      <c r="N71" s="116"/>
      <c r="O71" s="116" t="s">
        <v>56</v>
      </c>
      <c r="P71" s="116"/>
      <c r="Q71" s="72"/>
      <c r="R71" s="72"/>
      <c r="S71" s="73">
        <v>6</v>
      </c>
      <c r="T71" s="120"/>
      <c r="U71" s="121"/>
      <c r="V71" s="122"/>
      <c r="W71" s="122"/>
      <c r="X71" s="122"/>
      <c r="Y71" s="122"/>
      <c r="Z71" s="122"/>
      <c r="AA71" s="122"/>
      <c r="AB71" s="123"/>
      <c r="AC71" s="116"/>
      <c r="AD71" s="116"/>
      <c r="AE71" s="116"/>
      <c r="AF71" s="116"/>
      <c r="AG71" s="123"/>
      <c r="AH71" s="116"/>
      <c r="AI71" s="116"/>
      <c r="AJ71" s="116"/>
      <c r="AK71" s="116"/>
      <c r="AL71" s="123"/>
      <c r="AM71" s="116"/>
      <c r="AN71" s="116"/>
      <c r="AO71" s="116"/>
      <c r="AP71" s="116"/>
      <c r="AQ71" s="123"/>
      <c r="AR71" s="116"/>
      <c r="AS71" s="116"/>
      <c r="AT71" s="116"/>
      <c r="AU71" s="117"/>
      <c r="AV71" s="123">
        <v>6</v>
      </c>
      <c r="AW71" s="116"/>
      <c r="AX71" s="116"/>
      <c r="AY71" s="118"/>
      <c r="AZ71" s="123"/>
      <c r="BA71" s="123"/>
      <c r="BB71" s="116"/>
      <c r="BC71" s="116"/>
      <c r="BD71" s="116"/>
      <c r="BH71" s="206"/>
    </row>
    <row r="72" spans="1:1011" ht="24" customHeight="1" x14ac:dyDescent="0.2">
      <c r="A72" s="78" t="s">
        <v>114</v>
      </c>
      <c r="B72" s="244" t="s">
        <v>212</v>
      </c>
      <c r="C72" s="244"/>
      <c r="D72" s="244"/>
      <c r="E72" s="244"/>
      <c r="F72" s="244"/>
      <c r="G72" s="244"/>
      <c r="H72" s="244"/>
      <c r="I72" s="244"/>
      <c r="J72" s="244"/>
      <c r="K72" s="22"/>
      <c r="L72" s="22"/>
      <c r="M72" s="22"/>
      <c r="N72" s="22"/>
      <c r="O72" s="88" t="s">
        <v>56</v>
      </c>
      <c r="P72" s="32"/>
      <c r="Q72" s="72">
        <f t="shared" ref="Q72" si="63">R72+S72+T72+U72</f>
        <v>78</v>
      </c>
      <c r="R72" s="72"/>
      <c r="S72" s="73">
        <f>AB72+AG72+AL72+AQ72+AV72+BA72</f>
        <v>6</v>
      </c>
      <c r="T72" s="79">
        <f>AE72+AJ72+AO72+AT72+AY72+BD72</f>
        <v>2</v>
      </c>
      <c r="U72" s="22">
        <f>AC72+AH72+AM72+AR72+AW72+BB72</f>
        <v>70</v>
      </c>
      <c r="V72" s="80">
        <f t="shared" ref="V72" si="64">U72-W72-Y72-X72</f>
        <v>54</v>
      </c>
      <c r="W72" s="80"/>
      <c r="X72" s="80">
        <v>16</v>
      </c>
      <c r="Y72" s="80"/>
      <c r="Z72" s="80">
        <f>AD72+AI72+AN72+AS72+AX72+BC72</f>
        <v>0</v>
      </c>
      <c r="AA72" s="81">
        <f>AC72+AD72+AE72</f>
        <v>0</v>
      </c>
      <c r="AB72" s="82"/>
      <c r="AC72" s="22"/>
      <c r="AD72" s="22"/>
      <c r="AE72" s="22"/>
      <c r="AF72" s="81">
        <f>AH72+AI72+AJ72</f>
        <v>0</v>
      </c>
      <c r="AG72" s="82"/>
      <c r="AH72" s="22"/>
      <c r="AI72" s="22"/>
      <c r="AJ72" s="22"/>
      <c r="AK72" s="81">
        <f>AM72+AN72+AO72</f>
        <v>0</v>
      </c>
      <c r="AL72" s="82"/>
      <c r="AM72" s="22"/>
      <c r="AN72" s="22"/>
      <c r="AO72" s="22"/>
      <c r="AP72" s="81">
        <f>AR72+AS72+AT72</f>
        <v>0</v>
      </c>
      <c r="AQ72" s="82"/>
      <c r="AR72" s="22"/>
      <c r="AS72" s="22"/>
      <c r="AT72" s="22"/>
      <c r="AU72" s="87">
        <f>AW72+AX72+AY72</f>
        <v>72</v>
      </c>
      <c r="AV72" s="82">
        <v>6</v>
      </c>
      <c r="AW72" s="22">
        <v>70</v>
      </c>
      <c r="AX72" s="22"/>
      <c r="AY72" s="80">
        <v>2</v>
      </c>
      <c r="AZ72" s="81">
        <f>BB72+BC72+BD72</f>
        <v>0</v>
      </c>
      <c r="BA72" s="82"/>
      <c r="BB72" s="22"/>
      <c r="BC72" s="22"/>
      <c r="BD72" s="22"/>
      <c r="BH72" s="206"/>
    </row>
    <row r="73" spans="1:1011" ht="11.25" customHeight="1" x14ac:dyDescent="0.2">
      <c r="A73" s="78" t="s">
        <v>115</v>
      </c>
      <c r="B73" s="244" t="s">
        <v>16</v>
      </c>
      <c r="C73" s="244"/>
      <c r="D73" s="244"/>
      <c r="E73" s="244"/>
      <c r="F73" s="244"/>
      <c r="G73" s="244"/>
      <c r="H73" s="244"/>
      <c r="I73" s="244"/>
      <c r="J73" s="244"/>
      <c r="K73" s="22"/>
      <c r="L73" s="22"/>
      <c r="M73" s="22"/>
      <c r="N73" s="22"/>
      <c r="O73" s="248" t="s">
        <v>58</v>
      </c>
      <c r="P73" s="203"/>
      <c r="Q73" s="72">
        <f>Z73</f>
        <v>72</v>
      </c>
      <c r="R73" s="72"/>
      <c r="S73" s="73">
        <f>AB73+AG73+AL73+AQ73+AV73+BA73</f>
        <v>0</v>
      </c>
      <c r="T73" s="79">
        <f>AE73+AJ73+AO73+AT73+AY73+BD73</f>
        <v>0</v>
      </c>
      <c r="U73" s="22">
        <f>AC73+AH73+AM73+AR73+AW73+BB73</f>
        <v>0</v>
      </c>
      <c r="V73" s="80">
        <f t="shared" ref="V73:V74" si="65">U73-W73-Y73-X73</f>
        <v>0</v>
      </c>
      <c r="W73" s="80"/>
      <c r="X73" s="80"/>
      <c r="Y73" s="80"/>
      <c r="Z73" s="80">
        <f>AD73+AI73+AN73+AS73+AX73+BC73</f>
        <v>72</v>
      </c>
      <c r="AA73" s="81">
        <f>AC73+AD73+AE73</f>
        <v>0</v>
      </c>
      <c r="AB73" s="82"/>
      <c r="AC73" s="22"/>
      <c r="AD73" s="22"/>
      <c r="AE73" s="22"/>
      <c r="AF73" s="81">
        <f>AH73+AI73+AJ73</f>
        <v>0</v>
      </c>
      <c r="AG73" s="82"/>
      <c r="AH73" s="22"/>
      <c r="AI73" s="22"/>
      <c r="AJ73" s="22"/>
      <c r="AK73" s="81">
        <f>AM73+AN73+AO73</f>
        <v>0</v>
      </c>
      <c r="AL73" s="82"/>
      <c r="AM73" s="22"/>
      <c r="AN73" s="22"/>
      <c r="AO73" s="22"/>
      <c r="AP73" s="81">
        <f>AR73+AS73+AT73</f>
        <v>0</v>
      </c>
      <c r="AQ73" s="82"/>
      <c r="AR73" s="22"/>
      <c r="AS73" s="22"/>
      <c r="AT73" s="22"/>
      <c r="AU73" s="87">
        <f>AW73+AX73+AY73</f>
        <v>72</v>
      </c>
      <c r="AV73" s="82"/>
      <c r="AW73" s="22"/>
      <c r="AX73" s="22">
        <v>72</v>
      </c>
      <c r="AY73" s="80"/>
      <c r="AZ73" s="81">
        <f>BB73+BC73+BD73</f>
        <v>0</v>
      </c>
      <c r="BA73" s="82"/>
      <c r="BB73" s="22"/>
      <c r="BC73" s="22"/>
      <c r="BD73" s="22"/>
      <c r="BH73" s="206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</row>
    <row r="74" spans="1:1011" ht="11.25" customHeight="1" x14ac:dyDescent="0.2">
      <c r="A74" s="78" t="s">
        <v>116</v>
      </c>
      <c r="B74" s="244" t="s">
        <v>17</v>
      </c>
      <c r="C74" s="244"/>
      <c r="D74" s="244"/>
      <c r="E74" s="244"/>
      <c r="F74" s="244"/>
      <c r="G74" s="244"/>
      <c r="H74" s="244"/>
      <c r="I74" s="244"/>
      <c r="J74" s="244"/>
      <c r="K74" s="22"/>
      <c r="L74" s="22"/>
      <c r="M74" s="22"/>
      <c r="N74" s="22"/>
      <c r="O74" s="249"/>
      <c r="P74" s="203"/>
      <c r="Q74" s="72">
        <f>Z74</f>
        <v>72</v>
      </c>
      <c r="R74" s="72"/>
      <c r="S74" s="73">
        <f>AB74+AG74+AL74+AQ74+AV74+BA74</f>
        <v>0</v>
      </c>
      <c r="T74" s="79">
        <f>AE74+AJ74+AO74+AT74+AY74+BD74</f>
        <v>0</v>
      </c>
      <c r="U74" s="22">
        <f>AC74+AH74+AM74+AR74+AW74+BB74</f>
        <v>0</v>
      </c>
      <c r="V74" s="80">
        <f t="shared" si="65"/>
        <v>0</v>
      </c>
      <c r="W74" s="80"/>
      <c r="X74" s="80"/>
      <c r="Y74" s="80"/>
      <c r="Z74" s="80">
        <f>AD74+AI74+AN74+AS74+AX74+BC74</f>
        <v>72</v>
      </c>
      <c r="AA74" s="81">
        <f>AC74+AD74+AE74</f>
        <v>0</v>
      </c>
      <c r="AB74" s="82"/>
      <c r="AC74" s="22"/>
      <c r="AD74" s="22"/>
      <c r="AE74" s="22"/>
      <c r="AF74" s="81">
        <f>AH74+AI74+AJ74</f>
        <v>0</v>
      </c>
      <c r="AG74" s="82"/>
      <c r="AH74" s="22"/>
      <c r="AI74" s="22"/>
      <c r="AJ74" s="22"/>
      <c r="AK74" s="81">
        <f>AM74+AN74+AO74</f>
        <v>0</v>
      </c>
      <c r="AL74" s="82"/>
      <c r="AM74" s="22"/>
      <c r="AN74" s="22"/>
      <c r="AO74" s="22"/>
      <c r="AP74" s="81">
        <f>AR74+AS74+AT74</f>
        <v>0</v>
      </c>
      <c r="AQ74" s="82"/>
      <c r="AR74" s="22"/>
      <c r="AS74" s="22"/>
      <c r="AT74" s="22"/>
      <c r="AU74" s="87">
        <f>AW74+AX74+AY74</f>
        <v>72</v>
      </c>
      <c r="AV74" s="82"/>
      <c r="AW74" s="22"/>
      <c r="AX74" s="22">
        <v>72</v>
      </c>
      <c r="AY74" s="80"/>
      <c r="AZ74" s="124">
        <f>BB74+BC74+BD74</f>
        <v>0</v>
      </c>
      <c r="BA74" s="51"/>
      <c r="BB74" s="32"/>
      <c r="BC74" s="32"/>
      <c r="BD74" s="32"/>
      <c r="BH74" s="206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</row>
    <row r="75" spans="1:1011" s="29" customFormat="1" ht="22.5" customHeight="1" x14ac:dyDescent="0.2">
      <c r="A75" s="119" t="s">
        <v>117</v>
      </c>
      <c r="B75" s="247" t="s">
        <v>118</v>
      </c>
      <c r="C75" s="247"/>
      <c r="D75" s="247"/>
      <c r="E75" s="247"/>
      <c r="F75" s="247"/>
      <c r="G75" s="247"/>
      <c r="H75" s="247"/>
      <c r="I75" s="247"/>
      <c r="J75" s="247"/>
      <c r="K75" s="241" t="s">
        <v>56</v>
      </c>
      <c r="L75" s="241"/>
      <c r="M75" s="241"/>
      <c r="N75" s="241"/>
      <c r="O75" s="241"/>
      <c r="P75" s="241"/>
      <c r="Q75" s="125">
        <f>SUM(Q76:Q79)+S76</f>
        <v>228</v>
      </c>
      <c r="R75" s="125">
        <f t="shared" ref="R75:Z75" si="66">SUM(R76:R79)</f>
        <v>0</v>
      </c>
      <c r="S75" s="120">
        <f t="shared" si="66"/>
        <v>12</v>
      </c>
      <c r="T75" s="120">
        <f t="shared" si="66"/>
        <v>2</v>
      </c>
      <c r="U75" s="120">
        <f t="shared" si="66"/>
        <v>70</v>
      </c>
      <c r="V75" s="120">
        <f t="shared" si="66"/>
        <v>62</v>
      </c>
      <c r="W75" s="120">
        <f t="shared" si="66"/>
        <v>0</v>
      </c>
      <c r="X75" s="120">
        <f t="shared" si="66"/>
        <v>8</v>
      </c>
      <c r="Y75" s="120">
        <f t="shared" si="66"/>
        <v>0</v>
      </c>
      <c r="Z75" s="120">
        <f t="shared" si="66"/>
        <v>144</v>
      </c>
      <c r="AA75" s="121">
        <f>SUM(AA77:AA79)</f>
        <v>0</v>
      </c>
      <c r="AB75" s="121">
        <f t="shared" ref="AB75:BD75" si="67">SUM(AB76:AB79)</f>
        <v>0</v>
      </c>
      <c r="AC75" s="121">
        <f t="shared" si="67"/>
        <v>0</v>
      </c>
      <c r="AD75" s="121">
        <f t="shared" si="67"/>
        <v>0</v>
      </c>
      <c r="AE75" s="121">
        <f t="shared" si="67"/>
        <v>0</v>
      </c>
      <c r="AF75" s="121">
        <f t="shared" si="67"/>
        <v>0</v>
      </c>
      <c r="AG75" s="121">
        <f t="shared" si="67"/>
        <v>0</v>
      </c>
      <c r="AH75" s="121">
        <f t="shared" si="67"/>
        <v>0</v>
      </c>
      <c r="AI75" s="121">
        <f t="shared" si="67"/>
        <v>0</v>
      </c>
      <c r="AJ75" s="121">
        <f t="shared" si="67"/>
        <v>0</v>
      </c>
      <c r="AK75" s="121">
        <f t="shared" si="67"/>
        <v>0</v>
      </c>
      <c r="AL75" s="121">
        <f t="shared" si="67"/>
        <v>0</v>
      </c>
      <c r="AM75" s="121">
        <f t="shared" si="67"/>
        <v>0</v>
      </c>
      <c r="AN75" s="121">
        <f t="shared" si="67"/>
        <v>0</v>
      </c>
      <c r="AO75" s="121">
        <f t="shared" si="67"/>
        <v>0</v>
      </c>
      <c r="AP75" s="121">
        <f t="shared" si="67"/>
        <v>0</v>
      </c>
      <c r="AQ75" s="121">
        <f t="shared" si="67"/>
        <v>0</v>
      </c>
      <c r="AR75" s="121">
        <f t="shared" si="67"/>
        <v>0</v>
      </c>
      <c r="AS75" s="121">
        <f t="shared" si="67"/>
        <v>0</v>
      </c>
      <c r="AT75" s="121">
        <f t="shared" si="67"/>
        <v>0</v>
      </c>
      <c r="AU75" s="126">
        <f t="shared" si="67"/>
        <v>72</v>
      </c>
      <c r="AV75" s="121">
        <f t="shared" si="67"/>
        <v>6</v>
      </c>
      <c r="AW75" s="121">
        <f t="shared" si="67"/>
        <v>70</v>
      </c>
      <c r="AX75" s="121">
        <f t="shared" si="67"/>
        <v>0</v>
      </c>
      <c r="AY75" s="122">
        <f t="shared" si="67"/>
        <v>2</v>
      </c>
      <c r="AZ75" s="116">
        <f t="shared" si="67"/>
        <v>144</v>
      </c>
      <c r="BA75" s="116">
        <f t="shared" si="67"/>
        <v>6</v>
      </c>
      <c r="BB75" s="116">
        <f t="shared" si="67"/>
        <v>0</v>
      </c>
      <c r="BC75" s="116">
        <f t="shared" si="67"/>
        <v>144</v>
      </c>
      <c r="BD75" s="116">
        <f t="shared" si="67"/>
        <v>0</v>
      </c>
      <c r="BE75" s="13" t="s">
        <v>27</v>
      </c>
      <c r="BF75" s="13"/>
      <c r="BG75" s="13"/>
      <c r="BH75" s="206"/>
      <c r="BI75" s="13"/>
      <c r="BJ75" s="13"/>
      <c r="BK75" s="13"/>
      <c r="BL75" s="13"/>
      <c r="BM75" s="13"/>
      <c r="BN75" s="13"/>
      <c r="BO75" s="13"/>
      <c r="BP75" s="13"/>
    </row>
    <row r="76" spans="1:1011" s="29" customFormat="1" ht="11.25" customHeight="1" x14ac:dyDescent="0.2">
      <c r="A76" s="119"/>
      <c r="B76" s="231" t="s">
        <v>113</v>
      </c>
      <c r="C76" s="231"/>
      <c r="D76" s="231"/>
      <c r="E76" s="231"/>
      <c r="F76" s="231"/>
      <c r="G76" s="231"/>
      <c r="H76" s="231"/>
      <c r="I76" s="231"/>
      <c r="J76" s="231"/>
      <c r="K76" s="116"/>
      <c r="L76" s="116"/>
      <c r="M76" s="116"/>
      <c r="N76" s="116"/>
      <c r="O76" s="116"/>
      <c r="P76" s="116" t="s">
        <v>56</v>
      </c>
      <c r="Q76" s="72"/>
      <c r="R76" s="72"/>
      <c r="S76" s="73">
        <v>6</v>
      </c>
      <c r="T76" s="120"/>
      <c r="U76" s="121"/>
      <c r="V76" s="122"/>
      <c r="W76" s="122"/>
      <c r="X76" s="122"/>
      <c r="Y76" s="122"/>
      <c r="Z76" s="122"/>
      <c r="AA76" s="121"/>
      <c r="AB76" s="123"/>
      <c r="AC76" s="116"/>
      <c r="AD76" s="116"/>
      <c r="AE76" s="116"/>
      <c r="AF76" s="116"/>
      <c r="AG76" s="123"/>
      <c r="AH76" s="116"/>
      <c r="AI76" s="116"/>
      <c r="AJ76" s="116"/>
      <c r="AK76" s="116"/>
      <c r="AL76" s="123"/>
      <c r="AM76" s="116"/>
      <c r="AN76" s="116"/>
      <c r="AO76" s="116"/>
      <c r="AP76" s="116"/>
      <c r="AQ76" s="123"/>
      <c r="AR76" s="116"/>
      <c r="AS76" s="116"/>
      <c r="AT76" s="116"/>
      <c r="AU76" s="117"/>
      <c r="AV76" s="123"/>
      <c r="AW76" s="116"/>
      <c r="AX76" s="116"/>
      <c r="AY76" s="118"/>
      <c r="AZ76" s="116"/>
      <c r="BA76" s="123">
        <v>6</v>
      </c>
      <c r="BB76" s="116"/>
      <c r="BC76" s="116"/>
      <c r="BD76" s="116"/>
      <c r="BE76" s="13"/>
      <c r="BF76" s="13"/>
      <c r="BG76" s="13"/>
      <c r="BH76" s="206"/>
      <c r="BI76" s="13"/>
      <c r="BJ76" s="13"/>
      <c r="BK76" s="13"/>
      <c r="BL76" s="13"/>
      <c r="BM76" s="13"/>
      <c r="BN76" s="13"/>
      <c r="BO76" s="13"/>
      <c r="BP76" s="13"/>
    </row>
    <row r="77" spans="1:1011" s="29" customFormat="1" ht="22.5" customHeight="1" x14ac:dyDescent="0.2">
      <c r="A77" s="78" t="s">
        <v>119</v>
      </c>
      <c r="B77" s="243" t="s">
        <v>213</v>
      </c>
      <c r="C77" s="243"/>
      <c r="D77" s="243"/>
      <c r="E77" s="243"/>
      <c r="F77" s="243"/>
      <c r="G77" s="243"/>
      <c r="H77" s="243"/>
      <c r="I77" s="243"/>
      <c r="J77" s="243"/>
      <c r="K77" s="22"/>
      <c r="L77" s="22"/>
      <c r="M77" s="22"/>
      <c r="N77" s="22"/>
      <c r="O77" s="88" t="s">
        <v>56</v>
      </c>
      <c r="P77" s="40"/>
      <c r="Q77" s="72">
        <f t="shared" ref="Q77" si="68">R77+S77+T77+U77</f>
        <v>78</v>
      </c>
      <c r="R77" s="72"/>
      <c r="S77" s="73">
        <f>AB77+AG77+AL77+AQ77+AV77+BA77</f>
        <v>6</v>
      </c>
      <c r="T77" s="79">
        <f>AE77+AJ77+AO77+AT77+AY77+BD77</f>
        <v>2</v>
      </c>
      <c r="U77" s="22">
        <f>AC77+AH77+AM77+AR77+AW77+BB77</f>
        <v>70</v>
      </c>
      <c r="V77" s="80">
        <f t="shared" ref="V77:V79" si="69">U77-W77-Y77-X77</f>
        <v>62</v>
      </c>
      <c r="W77" s="80"/>
      <c r="X77" s="80">
        <v>8</v>
      </c>
      <c r="Y77" s="80"/>
      <c r="Z77" s="80">
        <f>AD77+AI77+AN77+AS77+AX77+BC77</f>
        <v>0</v>
      </c>
      <c r="AA77" s="81">
        <f>AC77+AD77+AE77</f>
        <v>0</v>
      </c>
      <c r="AB77" s="82"/>
      <c r="AC77" s="22"/>
      <c r="AD77" s="22"/>
      <c r="AE77" s="22"/>
      <c r="AF77" s="81">
        <f>AH77+AI77+AJ77</f>
        <v>0</v>
      </c>
      <c r="AG77" s="82"/>
      <c r="AH77" s="22"/>
      <c r="AI77" s="22"/>
      <c r="AJ77" s="22"/>
      <c r="AK77" s="81">
        <f>AM77+AN77+AO77</f>
        <v>0</v>
      </c>
      <c r="AL77" s="82"/>
      <c r="AM77" s="22"/>
      <c r="AN77" s="22"/>
      <c r="AO77" s="22"/>
      <c r="AP77" s="81">
        <f>AR77+AS77+AT77</f>
        <v>0</v>
      </c>
      <c r="AQ77" s="82"/>
      <c r="AR77" s="22"/>
      <c r="AS77" s="22"/>
      <c r="AT77" s="22"/>
      <c r="AU77" s="87">
        <f>AW77+AX77+AY77</f>
        <v>72</v>
      </c>
      <c r="AV77" s="82">
        <v>6</v>
      </c>
      <c r="AW77" s="22">
        <v>70</v>
      </c>
      <c r="AX77" s="22"/>
      <c r="AY77" s="80">
        <v>2</v>
      </c>
      <c r="AZ77" s="22">
        <f>BB77+BC77+BD77</f>
        <v>0</v>
      </c>
      <c r="BA77" s="82"/>
      <c r="BB77" s="22"/>
      <c r="BC77" s="22"/>
      <c r="BD77" s="22"/>
      <c r="BH77" s="206"/>
    </row>
    <row r="78" spans="1:1011" ht="11.25" customHeight="1" x14ac:dyDescent="0.2">
      <c r="A78" s="78" t="s">
        <v>120</v>
      </c>
      <c r="B78" s="244" t="s">
        <v>16</v>
      </c>
      <c r="C78" s="244"/>
      <c r="D78" s="244"/>
      <c r="E78" s="244"/>
      <c r="F78" s="244"/>
      <c r="G78" s="244"/>
      <c r="H78" s="244"/>
      <c r="I78" s="244"/>
      <c r="J78" s="244"/>
      <c r="K78" s="22"/>
      <c r="L78" s="22"/>
      <c r="M78" s="22"/>
      <c r="N78" s="22"/>
      <c r="O78" s="204"/>
      <c r="P78" s="250" t="s">
        <v>58</v>
      </c>
      <c r="Q78" s="72">
        <f>Z78</f>
        <v>72</v>
      </c>
      <c r="R78" s="72"/>
      <c r="S78" s="73">
        <f>AB78+AG78+AL78+AQ78+AV78+BA78</f>
        <v>0</v>
      </c>
      <c r="T78" s="79">
        <f>AE78+AJ78+AO78+AT78+AY78+BD78</f>
        <v>0</v>
      </c>
      <c r="U78" s="22">
        <f>AC78+AH78+AM78+AR78+AW78+BB78</f>
        <v>0</v>
      </c>
      <c r="V78" s="80">
        <f t="shared" si="69"/>
        <v>0</v>
      </c>
      <c r="W78" s="80"/>
      <c r="X78" s="80"/>
      <c r="Y78" s="80"/>
      <c r="Z78" s="80">
        <f>AD78+AI78+AN78+AS78+AX78+BC78</f>
        <v>72</v>
      </c>
      <c r="AA78" s="81">
        <f>AC78+AD78+AE78</f>
        <v>0</v>
      </c>
      <c r="AB78" s="82"/>
      <c r="AC78" s="22"/>
      <c r="AD78" s="22"/>
      <c r="AE78" s="22"/>
      <c r="AF78" s="81">
        <f>AH78+AI78+AJ78</f>
        <v>0</v>
      </c>
      <c r="AG78" s="82"/>
      <c r="AH78" s="22"/>
      <c r="AI78" s="22"/>
      <c r="AJ78" s="22"/>
      <c r="AK78" s="81">
        <f>AM78+AN78+AO78</f>
        <v>0</v>
      </c>
      <c r="AL78" s="82"/>
      <c r="AM78" s="22"/>
      <c r="AN78" s="22"/>
      <c r="AO78" s="22"/>
      <c r="AP78" s="81">
        <f>AR78+AS78+AT78</f>
        <v>0</v>
      </c>
      <c r="AQ78" s="82"/>
      <c r="AR78" s="22"/>
      <c r="AS78" s="22"/>
      <c r="AT78" s="22"/>
      <c r="AU78" s="87">
        <f>AW78+AX78+AY78</f>
        <v>0</v>
      </c>
      <c r="AV78" s="82"/>
      <c r="AW78" s="22"/>
      <c r="AX78" s="22"/>
      <c r="AY78" s="80"/>
      <c r="AZ78" s="22">
        <f>BB78+BC78+BD78</f>
        <v>72</v>
      </c>
      <c r="BA78" s="82"/>
      <c r="BB78" s="22"/>
      <c r="BC78" s="22">
        <v>72</v>
      </c>
      <c r="BD78" s="22"/>
      <c r="BE78" s="29"/>
      <c r="BF78" s="29"/>
      <c r="BG78" s="29"/>
      <c r="BH78" s="206"/>
      <c r="BI78" s="29"/>
      <c r="BJ78" s="29"/>
      <c r="BK78" s="29"/>
      <c r="BL78" s="29"/>
      <c r="BM78" s="29"/>
      <c r="BN78" s="29"/>
      <c r="BO78" s="29"/>
      <c r="BP78" s="29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</row>
    <row r="79" spans="1:1011" ht="11.25" customHeight="1" x14ac:dyDescent="0.2">
      <c r="A79" s="127" t="s">
        <v>121</v>
      </c>
      <c r="B79" s="245" t="s">
        <v>17</v>
      </c>
      <c r="C79" s="245"/>
      <c r="D79" s="245"/>
      <c r="E79" s="245"/>
      <c r="F79" s="245"/>
      <c r="G79" s="245"/>
      <c r="H79" s="245"/>
      <c r="I79" s="245"/>
      <c r="J79" s="245"/>
      <c r="K79" s="32"/>
      <c r="L79" s="32"/>
      <c r="M79" s="32"/>
      <c r="N79" s="32"/>
      <c r="O79" s="52"/>
      <c r="P79" s="251"/>
      <c r="Q79" s="72">
        <f>Z79</f>
        <v>72</v>
      </c>
      <c r="R79" s="72"/>
      <c r="S79" s="73">
        <f>AB79+AG79+AL79+AQ79+AV79+BA79</f>
        <v>0</v>
      </c>
      <c r="T79" s="79">
        <f>AE79+AJ79+AO79+AT79+AY79+BD79</f>
        <v>0</v>
      </c>
      <c r="U79" s="22">
        <f>AC79+AH79+AM79+AR79+AW79+BB79</f>
        <v>0</v>
      </c>
      <c r="V79" s="80">
        <f t="shared" si="69"/>
        <v>0</v>
      </c>
      <c r="W79" s="80"/>
      <c r="X79" s="80"/>
      <c r="Y79" s="80"/>
      <c r="Z79" s="80">
        <f>AD79+AI79+AN79+AS79+AX79+BC79</f>
        <v>72</v>
      </c>
      <c r="AA79" s="124">
        <f>AC79+AD79+AE79</f>
        <v>0</v>
      </c>
      <c r="AB79" s="51"/>
      <c r="AC79" s="32"/>
      <c r="AD79" s="32"/>
      <c r="AE79" s="32"/>
      <c r="AF79" s="124">
        <f>AH79+AI79+AJ79</f>
        <v>0</v>
      </c>
      <c r="AG79" s="51"/>
      <c r="AH79" s="32"/>
      <c r="AI79" s="32"/>
      <c r="AJ79" s="32"/>
      <c r="AK79" s="124">
        <f>AM79+AN79+AO79</f>
        <v>0</v>
      </c>
      <c r="AL79" s="51"/>
      <c r="AM79" s="32"/>
      <c r="AN79" s="32"/>
      <c r="AO79" s="32"/>
      <c r="AP79" s="124">
        <f>AR79+AS79+AT79</f>
        <v>0</v>
      </c>
      <c r="AQ79" s="51"/>
      <c r="AR79" s="32"/>
      <c r="AS79" s="32"/>
      <c r="AT79" s="32"/>
      <c r="AU79" s="128">
        <f>AW79+AX79+AY79</f>
        <v>0</v>
      </c>
      <c r="AV79" s="51"/>
      <c r="AW79" s="32"/>
      <c r="AX79" s="32"/>
      <c r="AY79" s="52"/>
      <c r="AZ79" s="32">
        <f>BB79+BC79+BD79</f>
        <v>72</v>
      </c>
      <c r="BA79" s="51"/>
      <c r="BB79" s="32"/>
      <c r="BC79" s="32">
        <v>72</v>
      </c>
      <c r="BD79" s="32"/>
      <c r="BE79" s="211"/>
      <c r="BF79" s="211"/>
      <c r="BG79" s="211"/>
      <c r="BH79" s="206"/>
      <c r="BI79" s="29"/>
      <c r="BJ79" s="29"/>
      <c r="BK79" s="29"/>
      <c r="BL79" s="29"/>
      <c r="BM79" s="29"/>
      <c r="BN79" s="29"/>
      <c r="BO79" s="29"/>
      <c r="BP79" s="2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</row>
    <row r="80" spans="1:1011" s="29" customFormat="1" ht="23.25" customHeight="1" x14ac:dyDescent="0.2">
      <c r="A80" s="113" t="s">
        <v>122</v>
      </c>
      <c r="B80" s="238" t="s">
        <v>123</v>
      </c>
      <c r="C80" s="238"/>
      <c r="D80" s="238"/>
      <c r="E80" s="238"/>
      <c r="F80" s="238"/>
      <c r="G80" s="238"/>
      <c r="H80" s="238"/>
      <c r="I80" s="238"/>
      <c r="J80" s="238"/>
      <c r="K80" s="240" t="s">
        <v>56</v>
      </c>
      <c r="L80" s="240"/>
      <c r="M80" s="240"/>
      <c r="N80" s="240"/>
      <c r="O80" s="240"/>
      <c r="P80" s="241"/>
      <c r="Q80" s="114">
        <f>SUM(Q81:Q84)+S81</f>
        <v>222</v>
      </c>
      <c r="R80" s="114">
        <f t="shared" ref="R80:BD80" si="70">SUM(R81:R84)</f>
        <v>0</v>
      </c>
      <c r="S80" s="115">
        <f t="shared" si="70"/>
        <v>6</v>
      </c>
      <c r="T80" s="115">
        <f t="shared" si="70"/>
        <v>2</v>
      </c>
      <c r="U80" s="115">
        <f t="shared" si="70"/>
        <v>70</v>
      </c>
      <c r="V80" s="115">
        <f t="shared" si="70"/>
        <v>40</v>
      </c>
      <c r="W80" s="115">
        <f t="shared" si="70"/>
        <v>0</v>
      </c>
      <c r="X80" s="115">
        <f t="shared" si="70"/>
        <v>0</v>
      </c>
      <c r="Y80" s="115">
        <f t="shared" si="70"/>
        <v>30</v>
      </c>
      <c r="Z80" s="115">
        <f t="shared" si="70"/>
        <v>144</v>
      </c>
      <c r="AA80" s="116">
        <f t="shared" si="70"/>
        <v>0</v>
      </c>
      <c r="AB80" s="116">
        <f t="shared" si="70"/>
        <v>0</v>
      </c>
      <c r="AC80" s="116">
        <f t="shared" si="70"/>
        <v>0</v>
      </c>
      <c r="AD80" s="116">
        <f t="shared" si="70"/>
        <v>0</v>
      </c>
      <c r="AE80" s="116">
        <f t="shared" si="70"/>
        <v>0</v>
      </c>
      <c r="AF80" s="116">
        <f t="shared" si="70"/>
        <v>0</v>
      </c>
      <c r="AG80" s="116">
        <f t="shared" si="70"/>
        <v>0</v>
      </c>
      <c r="AH80" s="116">
        <f t="shared" si="70"/>
        <v>0</v>
      </c>
      <c r="AI80" s="116">
        <f t="shared" si="70"/>
        <v>0</v>
      </c>
      <c r="AJ80" s="116">
        <f t="shared" si="70"/>
        <v>0</v>
      </c>
      <c r="AK80" s="116">
        <f t="shared" si="70"/>
        <v>0</v>
      </c>
      <c r="AL80" s="116">
        <f t="shared" si="70"/>
        <v>0</v>
      </c>
      <c r="AM80" s="116">
        <f t="shared" si="70"/>
        <v>0</v>
      </c>
      <c r="AN80" s="116">
        <f t="shared" si="70"/>
        <v>0</v>
      </c>
      <c r="AO80" s="116">
        <f t="shared" si="70"/>
        <v>0</v>
      </c>
      <c r="AP80" s="116">
        <f t="shared" si="70"/>
        <v>0</v>
      </c>
      <c r="AQ80" s="116">
        <f t="shared" si="70"/>
        <v>0</v>
      </c>
      <c r="AR80" s="116">
        <f t="shared" si="70"/>
        <v>0</v>
      </c>
      <c r="AS80" s="116">
        <f t="shared" si="70"/>
        <v>0</v>
      </c>
      <c r="AT80" s="116">
        <f t="shared" si="70"/>
        <v>0</v>
      </c>
      <c r="AU80" s="117">
        <f t="shared" si="70"/>
        <v>0</v>
      </c>
      <c r="AV80" s="116">
        <f t="shared" si="70"/>
        <v>0</v>
      </c>
      <c r="AW80" s="116">
        <f t="shared" si="70"/>
        <v>0</v>
      </c>
      <c r="AX80" s="116">
        <f t="shared" si="70"/>
        <v>0</v>
      </c>
      <c r="AY80" s="118">
        <f t="shared" si="70"/>
        <v>0</v>
      </c>
      <c r="AZ80" s="116">
        <f t="shared" si="70"/>
        <v>216</v>
      </c>
      <c r="BA80" s="116">
        <f t="shared" si="70"/>
        <v>6</v>
      </c>
      <c r="BB80" s="116">
        <f t="shared" si="70"/>
        <v>70</v>
      </c>
      <c r="BC80" s="116">
        <f t="shared" si="70"/>
        <v>144</v>
      </c>
      <c r="BD80" s="116">
        <f t="shared" si="70"/>
        <v>2</v>
      </c>
      <c r="BE80" s="13"/>
      <c r="BH80" s="206"/>
    </row>
    <row r="81" spans="1:1011" ht="11.25" customHeight="1" x14ac:dyDescent="0.2">
      <c r="A81" s="129"/>
      <c r="B81" s="231" t="s">
        <v>113</v>
      </c>
      <c r="C81" s="231"/>
      <c r="D81" s="231"/>
      <c r="E81" s="231"/>
      <c r="F81" s="231"/>
      <c r="G81" s="231"/>
      <c r="H81" s="231"/>
      <c r="I81" s="231"/>
      <c r="J81" s="231"/>
      <c r="K81" s="116"/>
      <c r="L81" s="116"/>
      <c r="M81" s="116"/>
      <c r="N81" s="116"/>
      <c r="O81" s="116"/>
      <c r="P81" s="116" t="s">
        <v>56</v>
      </c>
      <c r="Q81" s="72"/>
      <c r="R81" s="72"/>
      <c r="S81" s="73">
        <v>6</v>
      </c>
      <c r="T81" s="130"/>
      <c r="U81" s="131"/>
      <c r="V81" s="132"/>
      <c r="W81" s="132"/>
      <c r="X81" s="132"/>
      <c r="Y81" s="132"/>
      <c r="Z81" s="132"/>
      <c r="AA81" s="132"/>
      <c r="AB81" s="133"/>
      <c r="AC81" s="131"/>
      <c r="AD81" s="131"/>
      <c r="AE81" s="131"/>
      <c r="AF81" s="131"/>
      <c r="AG81" s="133"/>
      <c r="AH81" s="131"/>
      <c r="AI81" s="131"/>
      <c r="AJ81" s="131"/>
      <c r="AK81" s="131"/>
      <c r="AL81" s="133"/>
      <c r="AM81" s="131"/>
      <c r="AN81" s="131"/>
      <c r="AO81" s="131"/>
      <c r="AP81" s="131"/>
      <c r="AQ81" s="133"/>
      <c r="AR81" s="131"/>
      <c r="AS81" s="131"/>
      <c r="AT81" s="131"/>
      <c r="AU81" s="134"/>
      <c r="AV81" s="123"/>
      <c r="AW81" s="131"/>
      <c r="AX81" s="131"/>
      <c r="AY81" s="132"/>
      <c r="AZ81" s="131"/>
      <c r="BA81" s="123">
        <v>6</v>
      </c>
      <c r="BB81" s="131"/>
      <c r="BC81" s="131"/>
      <c r="BD81" s="131"/>
      <c r="BH81" s="206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</row>
    <row r="82" spans="1:1011" ht="22.5" customHeight="1" x14ac:dyDescent="0.2">
      <c r="A82" s="78" t="s">
        <v>124</v>
      </c>
      <c r="B82" s="242" t="s">
        <v>123</v>
      </c>
      <c r="C82" s="242"/>
      <c r="D82" s="242"/>
      <c r="E82" s="242"/>
      <c r="F82" s="242"/>
      <c r="G82" s="242"/>
      <c r="H82" s="242"/>
      <c r="I82" s="242"/>
      <c r="J82" s="242"/>
      <c r="K82" s="22"/>
      <c r="L82" s="22"/>
      <c r="M82" s="22"/>
      <c r="N82" s="22"/>
      <c r="O82" s="22"/>
      <c r="P82" s="88" t="s">
        <v>58</v>
      </c>
      <c r="Q82" s="72">
        <f t="shared" ref="Q82" si="71">R82+S82+T82+U82</f>
        <v>72</v>
      </c>
      <c r="R82" s="72"/>
      <c r="S82" s="73">
        <f>AB82+AG82+AL82+AQ82+AV82+BA82</f>
        <v>0</v>
      </c>
      <c r="T82" s="79">
        <f>AE82+AJ82+AO82+AT82+AY82+BD82</f>
        <v>2</v>
      </c>
      <c r="U82" s="22">
        <f>AC82+AH82+AM82+AR82+AW82+BB82</f>
        <v>70</v>
      </c>
      <c r="V82" s="80">
        <f t="shared" ref="V82:V84" si="72">U82-W82-Y82-X82</f>
        <v>40</v>
      </c>
      <c r="W82" s="80"/>
      <c r="X82" s="80"/>
      <c r="Y82" s="80">
        <v>30</v>
      </c>
      <c r="Z82" s="80">
        <f>AD82+AI82+AN82+AS82+AX82+BC82</f>
        <v>0</v>
      </c>
      <c r="AA82" s="81">
        <f>AC82+AD82+AE82</f>
        <v>0</v>
      </c>
      <c r="AB82" s="82"/>
      <c r="AC82" s="22"/>
      <c r="AD82" s="22"/>
      <c r="AE82" s="22"/>
      <c r="AF82" s="81">
        <f>AH82+AI82+AJ82</f>
        <v>0</v>
      </c>
      <c r="AG82" s="82"/>
      <c r="AH82" s="22"/>
      <c r="AI82" s="22"/>
      <c r="AJ82" s="22"/>
      <c r="AK82" s="81">
        <f>AM82+AN82+AO82</f>
        <v>0</v>
      </c>
      <c r="AL82" s="82"/>
      <c r="AM82" s="22"/>
      <c r="AN82" s="22"/>
      <c r="AO82" s="22"/>
      <c r="AP82" s="81">
        <f>AR82+AS82+AT82</f>
        <v>0</v>
      </c>
      <c r="AQ82" s="82"/>
      <c r="AR82" s="22"/>
      <c r="AS82" s="22"/>
      <c r="AT82" s="22"/>
      <c r="AU82" s="87">
        <f>AW82+AX82+AY82</f>
        <v>0</v>
      </c>
      <c r="AV82" s="82"/>
      <c r="AW82" s="22"/>
      <c r="AX82" s="22"/>
      <c r="AY82" s="80"/>
      <c r="AZ82" s="22">
        <f>BB82+BC82+BD82</f>
        <v>72</v>
      </c>
      <c r="BA82" s="82"/>
      <c r="BB82" s="22">
        <v>70</v>
      </c>
      <c r="BC82" s="22"/>
      <c r="BD82" s="22">
        <v>2</v>
      </c>
      <c r="BE82" s="211"/>
      <c r="BF82" s="211"/>
      <c r="BH82" s="206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</row>
    <row r="83" spans="1:1011" ht="11.25" customHeight="1" x14ac:dyDescent="0.2">
      <c r="A83" s="78" t="s">
        <v>125</v>
      </c>
      <c r="B83" s="233" t="s">
        <v>16</v>
      </c>
      <c r="C83" s="233"/>
      <c r="D83" s="233"/>
      <c r="E83" s="233"/>
      <c r="F83" s="233"/>
      <c r="G83" s="233"/>
      <c r="H83" s="233"/>
      <c r="I83" s="233"/>
      <c r="J83" s="233"/>
      <c r="K83" s="22"/>
      <c r="L83" s="22"/>
      <c r="M83" s="22"/>
      <c r="N83" s="22"/>
      <c r="O83" s="22"/>
      <c r="P83" s="236" t="s">
        <v>58</v>
      </c>
      <c r="Q83" s="72">
        <f>Z83</f>
        <v>72</v>
      </c>
      <c r="R83" s="72"/>
      <c r="S83" s="73">
        <f>AB83+AG83+AL83+AQ83+AV83+BA83</f>
        <v>0</v>
      </c>
      <c r="T83" s="79">
        <f>AE83+AJ83+AO83+AT83+AY83+BD83</f>
        <v>0</v>
      </c>
      <c r="U83" s="22">
        <f>AC83+AH83+AM83+AR83+AW83+BB83</f>
        <v>0</v>
      </c>
      <c r="V83" s="80">
        <f t="shared" si="72"/>
        <v>0</v>
      </c>
      <c r="W83" s="80"/>
      <c r="X83" s="80"/>
      <c r="Y83" s="80"/>
      <c r="Z83" s="80">
        <f>AD83+AI83+AN83+AS83+AX83+BC83</f>
        <v>72</v>
      </c>
      <c r="AA83" s="81">
        <f>AC83+AD83+AE83</f>
        <v>0</v>
      </c>
      <c r="AB83" s="82"/>
      <c r="AC83" s="22"/>
      <c r="AD83" s="22"/>
      <c r="AE83" s="22"/>
      <c r="AF83" s="81">
        <f>AH83+AI83+AJ83</f>
        <v>0</v>
      </c>
      <c r="AG83" s="82"/>
      <c r="AH83" s="22"/>
      <c r="AI83" s="22"/>
      <c r="AJ83" s="22"/>
      <c r="AK83" s="81">
        <f>AM83+AN83+AO83</f>
        <v>0</v>
      </c>
      <c r="AL83" s="82"/>
      <c r="AM83" s="22"/>
      <c r="AN83" s="22"/>
      <c r="AO83" s="22"/>
      <c r="AP83" s="81">
        <f>AR83+AS83+AT83</f>
        <v>0</v>
      </c>
      <c r="AQ83" s="82"/>
      <c r="AR83" s="22"/>
      <c r="AS83" s="22"/>
      <c r="AT83" s="22"/>
      <c r="AU83" s="87">
        <f>AW83+AX83+AY83</f>
        <v>0</v>
      </c>
      <c r="AV83" s="82"/>
      <c r="AW83" s="22"/>
      <c r="AX83" s="22"/>
      <c r="AY83" s="80"/>
      <c r="AZ83" s="22">
        <f>BB83+BC83+BD83</f>
        <v>72</v>
      </c>
      <c r="BA83" s="82"/>
      <c r="BB83" s="22"/>
      <c r="BC83" s="22">
        <v>72</v>
      </c>
      <c r="BD83" s="22"/>
      <c r="BH83" s="206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</row>
    <row r="84" spans="1:1011" ht="14.25" customHeight="1" x14ac:dyDescent="0.2">
      <c r="A84" s="78" t="s">
        <v>126</v>
      </c>
      <c r="B84" s="233" t="s">
        <v>17</v>
      </c>
      <c r="C84" s="233"/>
      <c r="D84" s="233"/>
      <c r="E84" s="233"/>
      <c r="F84" s="233"/>
      <c r="G84" s="233"/>
      <c r="H84" s="233"/>
      <c r="I84" s="233"/>
      <c r="J84" s="233"/>
      <c r="K84" s="22"/>
      <c r="L84" s="22"/>
      <c r="M84" s="22"/>
      <c r="N84" s="22"/>
      <c r="O84" s="22"/>
      <c r="P84" s="237"/>
      <c r="Q84" s="72">
        <f>Z84</f>
        <v>72</v>
      </c>
      <c r="R84" s="72"/>
      <c r="S84" s="73">
        <f>AB84+AG84+AL84+AQ84+AV84+BA84</f>
        <v>0</v>
      </c>
      <c r="T84" s="79">
        <f>AE84+AJ84+AO84+AT84+AY84+BD84</f>
        <v>0</v>
      </c>
      <c r="U84" s="22">
        <f>AC84+AH84+AM84+AR84+AW84+BB84</f>
        <v>0</v>
      </c>
      <c r="V84" s="80">
        <f t="shared" si="72"/>
        <v>0</v>
      </c>
      <c r="W84" s="80"/>
      <c r="X84" s="80"/>
      <c r="Y84" s="80"/>
      <c r="Z84" s="80">
        <f>AD84+AI84+AN84+AS84+AX84+BC84</f>
        <v>72</v>
      </c>
      <c r="AA84" s="81">
        <f>AC84+AD84+AE84</f>
        <v>0</v>
      </c>
      <c r="AB84" s="82"/>
      <c r="AC84" s="22"/>
      <c r="AD84" s="22"/>
      <c r="AE84" s="22"/>
      <c r="AF84" s="81">
        <f>AH84+AI84+AJ84</f>
        <v>0</v>
      </c>
      <c r="AG84" s="82"/>
      <c r="AH84" s="22"/>
      <c r="AI84" s="22"/>
      <c r="AJ84" s="22"/>
      <c r="AK84" s="81">
        <f>AM84+AN84+AO84</f>
        <v>0</v>
      </c>
      <c r="AL84" s="82"/>
      <c r="AM84" s="22"/>
      <c r="AN84" s="22"/>
      <c r="AO84" s="22"/>
      <c r="AP84" s="81">
        <f>AR84+AS84+AT84</f>
        <v>0</v>
      </c>
      <c r="AQ84" s="82"/>
      <c r="AR84" s="22"/>
      <c r="AS84" s="22"/>
      <c r="AT84" s="22"/>
      <c r="AU84" s="87">
        <f>AW84+AX84+AY84</f>
        <v>0</v>
      </c>
      <c r="AV84" s="82"/>
      <c r="AW84" s="22"/>
      <c r="AX84" s="22"/>
      <c r="AY84" s="80"/>
      <c r="AZ84" s="22">
        <f>BB84+BC84+BD84</f>
        <v>72</v>
      </c>
      <c r="BA84" s="82"/>
      <c r="BB84" s="22"/>
      <c r="BC84" s="22">
        <v>72</v>
      </c>
      <c r="BD84" s="22"/>
      <c r="BH84" s="206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</row>
    <row r="85" spans="1:1011" s="29" customFormat="1" ht="24.75" customHeight="1" x14ac:dyDescent="0.2">
      <c r="A85" s="113" t="s">
        <v>127</v>
      </c>
      <c r="B85" s="238" t="s">
        <v>183</v>
      </c>
      <c r="C85" s="238"/>
      <c r="D85" s="238"/>
      <c r="E85" s="238"/>
      <c r="F85" s="238"/>
      <c r="G85" s="238"/>
      <c r="H85" s="238"/>
      <c r="I85" s="238"/>
      <c r="J85" s="238"/>
      <c r="K85" s="239" t="s">
        <v>56</v>
      </c>
      <c r="L85" s="239"/>
      <c r="M85" s="239"/>
      <c r="N85" s="239"/>
      <c r="O85" s="239"/>
      <c r="P85" s="239"/>
      <c r="Q85" s="114">
        <f>SUM(Q86:Q89)+S86</f>
        <v>404</v>
      </c>
      <c r="R85" s="114">
        <f t="shared" ref="R85:X85" si="73">SUM(R86:R89)</f>
        <v>6</v>
      </c>
      <c r="S85" s="115">
        <f t="shared" si="73"/>
        <v>6</v>
      </c>
      <c r="T85" s="115">
        <f t="shared" si="73"/>
        <v>4</v>
      </c>
      <c r="U85" s="115">
        <f t="shared" si="73"/>
        <v>100</v>
      </c>
      <c r="V85" s="115">
        <f t="shared" si="73"/>
        <v>60</v>
      </c>
      <c r="W85" s="115">
        <f t="shared" si="73"/>
        <v>0</v>
      </c>
      <c r="X85" s="115">
        <f t="shared" si="73"/>
        <v>40</v>
      </c>
      <c r="Y85" s="115"/>
      <c r="Z85" s="115">
        <f t="shared" ref="Z85:BD85" si="74">SUM(Z86:Z89)</f>
        <v>288</v>
      </c>
      <c r="AA85" s="116">
        <f t="shared" si="74"/>
        <v>0</v>
      </c>
      <c r="AB85" s="116">
        <f t="shared" si="74"/>
        <v>0</v>
      </c>
      <c r="AC85" s="116">
        <f t="shared" si="74"/>
        <v>0</v>
      </c>
      <c r="AD85" s="116">
        <f t="shared" si="74"/>
        <v>0</v>
      </c>
      <c r="AE85" s="116">
        <f t="shared" si="74"/>
        <v>0</v>
      </c>
      <c r="AF85" s="116">
        <f t="shared" si="74"/>
        <v>0</v>
      </c>
      <c r="AG85" s="116">
        <f t="shared" si="74"/>
        <v>0</v>
      </c>
      <c r="AH85" s="116">
        <f t="shared" si="74"/>
        <v>0</v>
      </c>
      <c r="AI85" s="116">
        <f t="shared" si="74"/>
        <v>0</v>
      </c>
      <c r="AJ85" s="116">
        <f t="shared" si="74"/>
        <v>0</v>
      </c>
      <c r="AK85" s="116">
        <f t="shared" si="74"/>
        <v>0</v>
      </c>
      <c r="AL85" s="116">
        <f t="shared" si="74"/>
        <v>0</v>
      </c>
      <c r="AM85" s="116">
        <f t="shared" si="74"/>
        <v>0</v>
      </c>
      <c r="AN85" s="116">
        <f t="shared" si="74"/>
        <v>0</v>
      </c>
      <c r="AO85" s="116">
        <f t="shared" si="74"/>
        <v>0</v>
      </c>
      <c r="AP85" s="116">
        <f t="shared" si="74"/>
        <v>392</v>
      </c>
      <c r="AQ85" s="116">
        <f t="shared" si="74"/>
        <v>6</v>
      </c>
      <c r="AR85" s="116">
        <f t="shared" si="74"/>
        <v>100</v>
      </c>
      <c r="AS85" s="116">
        <f t="shared" si="74"/>
        <v>288</v>
      </c>
      <c r="AT85" s="116">
        <f t="shared" si="74"/>
        <v>4</v>
      </c>
      <c r="AU85" s="117">
        <f t="shared" si="74"/>
        <v>0</v>
      </c>
      <c r="AV85" s="116">
        <f t="shared" si="74"/>
        <v>0</v>
      </c>
      <c r="AW85" s="116">
        <f t="shared" si="74"/>
        <v>0</v>
      </c>
      <c r="AX85" s="116">
        <f t="shared" si="74"/>
        <v>0</v>
      </c>
      <c r="AY85" s="118">
        <f t="shared" si="74"/>
        <v>0</v>
      </c>
      <c r="AZ85" s="116">
        <f t="shared" si="74"/>
        <v>0</v>
      </c>
      <c r="BA85" s="116">
        <f t="shared" si="74"/>
        <v>0</v>
      </c>
      <c r="BB85" s="116">
        <f t="shared" si="74"/>
        <v>0</v>
      </c>
      <c r="BC85" s="116">
        <f t="shared" si="74"/>
        <v>0</v>
      </c>
      <c r="BD85" s="116">
        <f t="shared" si="74"/>
        <v>0</v>
      </c>
      <c r="BE85" s="13"/>
      <c r="BH85" s="206"/>
    </row>
    <row r="86" spans="1:1011" ht="12" customHeight="1" x14ac:dyDescent="0.2">
      <c r="A86" s="129"/>
      <c r="B86" s="231" t="s">
        <v>113</v>
      </c>
      <c r="C86" s="231"/>
      <c r="D86" s="231"/>
      <c r="E86" s="231"/>
      <c r="F86" s="231"/>
      <c r="G86" s="231"/>
      <c r="H86" s="231"/>
      <c r="I86" s="231"/>
      <c r="J86" s="231"/>
      <c r="K86" s="116"/>
      <c r="L86" s="116"/>
      <c r="M86" s="116"/>
      <c r="N86" s="116" t="s">
        <v>56</v>
      </c>
      <c r="O86" s="116"/>
      <c r="P86" s="116"/>
      <c r="Q86" s="72"/>
      <c r="R86" s="72"/>
      <c r="S86" s="73">
        <v>6</v>
      </c>
      <c r="T86" s="130"/>
      <c r="U86" s="131"/>
      <c r="V86" s="132"/>
      <c r="W86" s="132"/>
      <c r="X86" s="132"/>
      <c r="Y86" s="132"/>
      <c r="Z86" s="132"/>
      <c r="AA86" s="132"/>
      <c r="AB86" s="133"/>
      <c r="AC86" s="131"/>
      <c r="AD86" s="131"/>
      <c r="AE86" s="131"/>
      <c r="AF86" s="131"/>
      <c r="AG86" s="133"/>
      <c r="AH86" s="131"/>
      <c r="AI86" s="131"/>
      <c r="AJ86" s="131"/>
      <c r="AK86" s="131"/>
      <c r="AL86" s="133"/>
      <c r="AM86" s="131"/>
      <c r="AN86" s="131"/>
      <c r="AO86" s="131"/>
      <c r="AP86" s="123"/>
      <c r="AQ86" s="133">
        <v>6</v>
      </c>
      <c r="AR86" s="131"/>
      <c r="AS86" s="131"/>
      <c r="AT86" s="131"/>
      <c r="AU86" s="134"/>
      <c r="AV86" s="133"/>
      <c r="AW86" s="131"/>
      <c r="AX86" s="131"/>
      <c r="AY86" s="132"/>
      <c r="AZ86" s="123"/>
      <c r="BA86" s="123"/>
      <c r="BB86" s="131"/>
      <c r="BC86" s="131"/>
      <c r="BD86" s="131"/>
      <c r="BH86" s="20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</row>
    <row r="87" spans="1:1011" ht="20.25" customHeight="1" x14ac:dyDescent="0.2">
      <c r="A87" s="78" t="s">
        <v>128</v>
      </c>
      <c r="B87" s="232" t="s">
        <v>238</v>
      </c>
      <c r="C87" s="232"/>
      <c r="D87" s="232"/>
      <c r="E87" s="232"/>
      <c r="F87" s="232"/>
      <c r="G87" s="232"/>
      <c r="H87" s="232"/>
      <c r="I87" s="232"/>
      <c r="J87" s="232"/>
      <c r="K87" s="22"/>
      <c r="L87" s="22"/>
      <c r="M87" s="22"/>
      <c r="N87" s="88" t="s">
        <v>58</v>
      </c>
      <c r="O87" s="22"/>
      <c r="P87" s="22"/>
      <c r="Q87" s="72">
        <f t="shared" ref="Q87" si="75">R87+S87+T87+U87</f>
        <v>110</v>
      </c>
      <c r="R87" s="72">
        <v>6</v>
      </c>
      <c r="S87" s="73">
        <f>AB87+AG87+AL87+AQ87+AV87+BA87</f>
        <v>0</v>
      </c>
      <c r="T87" s="79">
        <f>AE87+AJ87+AO87+AT87+AY87+BD87</f>
        <v>4</v>
      </c>
      <c r="U87" s="22">
        <f>AC87+AH87+AM87+AR87+AW87+BB87</f>
        <v>100</v>
      </c>
      <c r="V87" s="80">
        <f t="shared" ref="V87:V91" si="76">U87-W87-Y87-X87</f>
        <v>60</v>
      </c>
      <c r="W87" s="80"/>
      <c r="X87" s="80">
        <v>40</v>
      </c>
      <c r="Y87" s="80"/>
      <c r="Z87" s="80">
        <f>AD87+AI87+AN87+AS87+AX87+BC87</f>
        <v>0</v>
      </c>
      <c r="AA87" s="81">
        <f>AC87+AD87+AE87</f>
        <v>0</v>
      </c>
      <c r="AB87" s="82"/>
      <c r="AC87" s="22"/>
      <c r="AD87" s="22"/>
      <c r="AE87" s="22"/>
      <c r="AF87" s="81">
        <f>AH87+AI87+AJ87</f>
        <v>0</v>
      </c>
      <c r="AG87" s="82"/>
      <c r="AH87" s="22"/>
      <c r="AI87" s="22"/>
      <c r="AJ87" s="22"/>
      <c r="AK87" s="81">
        <f>AM87+AN87+AO87</f>
        <v>0</v>
      </c>
      <c r="AL87" s="82"/>
      <c r="AM87" s="22"/>
      <c r="AN87" s="22"/>
      <c r="AO87" s="22"/>
      <c r="AP87" s="81">
        <f>AR87+AS87+AT87</f>
        <v>104</v>
      </c>
      <c r="AQ87" s="82"/>
      <c r="AR87" s="22">
        <v>100</v>
      </c>
      <c r="AS87" s="22"/>
      <c r="AT87" s="22">
        <v>4</v>
      </c>
      <c r="AU87" s="87">
        <f>AW87+AX87+AY87</f>
        <v>0</v>
      </c>
      <c r="AV87" s="82"/>
      <c r="AW87" s="22"/>
      <c r="AX87" s="22"/>
      <c r="AY87" s="80"/>
      <c r="AZ87" s="22">
        <f>BB87+BC87+BD87</f>
        <v>0</v>
      </c>
      <c r="BA87" s="82"/>
      <c r="BB87" s="22"/>
      <c r="BC87" s="22"/>
      <c r="BD87" s="22"/>
      <c r="BE87" s="211"/>
      <c r="BF87" s="211"/>
      <c r="BH87" s="206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</row>
    <row r="88" spans="1:1011" ht="13.5" customHeight="1" x14ac:dyDescent="0.2">
      <c r="A88" s="78" t="s">
        <v>129</v>
      </c>
      <c r="B88" s="233" t="s">
        <v>16</v>
      </c>
      <c r="C88" s="233"/>
      <c r="D88" s="233"/>
      <c r="E88" s="233"/>
      <c r="F88" s="233"/>
      <c r="G88" s="233"/>
      <c r="H88" s="233"/>
      <c r="I88" s="233"/>
      <c r="J88" s="233"/>
      <c r="K88" s="22"/>
      <c r="L88" s="22"/>
      <c r="M88" s="22"/>
      <c r="N88" s="236" t="s">
        <v>58</v>
      </c>
      <c r="O88" s="22"/>
      <c r="P88" s="22"/>
      <c r="Q88" s="72">
        <f>Z88</f>
        <v>144</v>
      </c>
      <c r="R88" s="72"/>
      <c r="S88" s="73">
        <f>AB88+AG88+AL88+AQ88+AV88+BA88</f>
        <v>0</v>
      </c>
      <c r="T88" s="79">
        <f>AE88+AJ88+AO88+AT88+AY88+BD88</f>
        <v>0</v>
      </c>
      <c r="U88" s="22">
        <f>AC88+AH88+AM88+AR88+AW88+BB88</f>
        <v>0</v>
      </c>
      <c r="V88" s="80">
        <f t="shared" si="76"/>
        <v>0</v>
      </c>
      <c r="W88" s="80"/>
      <c r="X88" s="80"/>
      <c r="Y88" s="80"/>
      <c r="Z88" s="80">
        <f>AD88+AI88+AN88+AS88+AX88+BC88</f>
        <v>144</v>
      </c>
      <c r="AA88" s="81">
        <f>AC88+AD88+AE88</f>
        <v>0</v>
      </c>
      <c r="AB88" s="82"/>
      <c r="AC88" s="22"/>
      <c r="AD88" s="22"/>
      <c r="AE88" s="22"/>
      <c r="AF88" s="81">
        <f>AH88+AI88+AJ88</f>
        <v>0</v>
      </c>
      <c r="AG88" s="82"/>
      <c r="AH88" s="22"/>
      <c r="AI88" s="22"/>
      <c r="AJ88" s="22"/>
      <c r="AK88" s="81">
        <f>AM88+AN88+AO88</f>
        <v>0</v>
      </c>
      <c r="AL88" s="82"/>
      <c r="AM88" s="22"/>
      <c r="AN88" s="22"/>
      <c r="AO88" s="22"/>
      <c r="AP88" s="81">
        <f>AR88+AS88+AT88</f>
        <v>144</v>
      </c>
      <c r="AQ88" s="82"/>
      <c r="AR88" s="22"/>
      <c r="AS88" s="22">
        <v>144</v>
      </c>
      <c r="AT88" s="22"/>
      <c r="AU88" s="87">
        <f>AW88+AX88+AY88</f>
        <v>0</v>
      </c>
      <c r="AV88" s="82"/>
      <c r="AW88" s="22"/>
      <c r="AX88" s="22"/>
      <c r="AY88" s="80"/>
      <c r="AZ88" s="22">
        <f>BB88+BC88+BD88</f>
        <v>0</v>
      </c>
      <c r="BA88" s="82"/>
      <c r="BB88" s="22"/>
      <c r="BC88" s="22"/>
      <c r="BD88" s="22"/>
      <c r="BH88" s="206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</row>
    <row r="89" spans="1:1011" ht="14.25" customHeight="1" x14ac:dyDescent="0.2">
      <c r="A89" s="78" t="s">
        <v>130</v>
      </c>
      <c r="B89" s="233" t="s">
        <v>17</v>
      </c>
      <c r="C89" s="233"/>
      <c r="D89" s="233"/>
      <c r="E89" s="233"/>
      <c r="F89" s="233"/>
      <c r="G89" s="233"/>
      <c r="H89" s="233"/>
      <c r="I89" s="233"/>
      <c r="J89" s="233"/>
      <c r="K89" s="22"/>
      <c r="L89" s="22"/>
      <c r="M89" s="22"/>
      <c r="N89" s="237"/>
      <c r="O89" s="22"/>
      <c r="P89" s="22"/>
      <c r="Q89" s="72">
        <f>Z89</f>
        <v>144</v>
      </c>
      <c r="R89" s="72"/>
      <c r="S89" s="73">
        <f>AB89+AG89+AL89+AQ89+AV89+BA89</f>
        <v>0</v>
      </c>
      <c r="T89" s="79">
        <f>AE89+AJ89+AO89+AT89+AY89+BD89</f>
        <v>0</v>
      </c>
      <c r="U89" s="22">
        <f>AC89+AH89+AM89+AR89+AW89+BB89</f>
        <v>0</v>
      </c>
      <c r="V89" s="80">
        <f t="shared" si="76"/>
        <v>0</v>
      </c>
      <c r="W89" s="80"/>
      <c r="X89" s="80"/>
      <c r="Y89" s="80"/>
      <c r="Z89" s="80">
        <f>AD89+AI89+AN89+AS89+AX89+BC89</f>
        <v>144</v>
      </c>
      <c r="AA89" s="81">
        <f>AC89+AD89+AE89</f>
        <v>0</v>
      </c>
      <c r="AB89" s="82"/>
      <c r="AC89" s="22"/>
      <c r="AD89" s="22"/>
      <c r="AE89" s="22"/>
      <c r="AF89" s="81">
        <f>AH89+AI89+AJ89</f>
        <v>0</v>
      </c>
      <c r="AG89" s="82"/>
      <c r="AH89" s="22"/>
      <c r="AI89" s="22"/>
      <c r="AJ89" s="22"/>
      <c r="AK89" s="81">
        <f>AM89+AN89+AO89</f>
        <v>0</v>
      </c>
      <c r="AL89" s="82"/>
      <c r="AM89" s="22"/>
      <c r="AN89" s="22"/>
      <c r="AO89" s="22"/>
      <c r="AP89" s="81">
        <f>AR89+AS89+AT89</f>
        <v>144</v>
      </c>
      <c r="AQ89" s="82"/>
      <c r="AR89" s="22"/>
      <c r="AS89" s="22">
        <v>144</v>
      </c>
      <c r="AT89" s="22"/>
      <c r="AU89" s="87">
        <f>AW89+AX89+AY89</f>
        <v>0</v>
      </c>
      <c r="AV89" s="82"/>
      <c r="AW89" s="22"/>
      <c r="AX89" s="22"/>
      <c r="AY89" s="80"/>
      <c r="AZ89" s="22">
        <f>BB89+BC89+BD89</f>
        <v>0</v>
      </c>
      <c r="BA89" s="82"/>
      <c r="BB89" s="22"/>
      <c r="BC89" s="22"/>
      <c r="BD89" s="22"/>
      <c r="BH89" s="206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</row>
    <row r="90" spans="1:1011" ht="11.25" customHeight="1" x14ac:dyDescent="0.2">
      <c r="A90" s="135" t="s">
        <v>131</v>
      </c>
      <c r="B90" s="225" t="s">
        <v>17</v>
      </c>
      <c r="C90" s="225"/>
      <c r="D90" s="225"/>
      <c r="E90" s="225"/>
      <c r="F90" s="225"/>
      <c r="G90" s="225"/>
      <c r="H90" s="225"/>
      <c r="I90" s="225"/>
      <c r="J90" s="225"/>
      <c r="K90" s="81"/>
      <c r="L90" s="81"/>
      <c r="M90" s="81"/>
      <c r="N90" s="81"/>
      <c r="O90" s="81"/>
      <c r="P90" s="81" t="s">
        <v>58</v>
      </c>
      <c r="Q90" s="201">
        <f>S90+T90+U90+Z90</f>
        <v>144</v>
      </c>
      <c r="R90" s="72"/>
      <c r="S90" s="73">
        <f>AB90+AG90+AL90+AQ90+AV90+BA90</f>
        <v>0</v>
      </c>
      <c r="T90" s="79">
        <f>AE90+AJ90+AO90+AT90+AY90+BD90</f>
        <v>0</v>
      </c>
      <c r="U90" s="22">
        <f>AC90+AH90+AM90+AR90+AW90+BB90</f>
        <v>0</v>
      </c>
      <c r="V90" s="80">
        <f t="shared" si="76"/>
        <v>0</v>
      </c>
      <c r="W90" s="80"/>
      <c r="X90" s="80"/>
      <c r="Y90" s="80"/>
      <c r="Z90" s="80">
        <f>AD90+AI90+AN90+AS90+AX90+BC90</f>
        <v>144</v>
      </c>
      <c r="AA90" s="81">
        <f>AC90+AD90+AE90</f>
        <v>0</v>
      </c>
      <c r="AB90" s="104"/>
      <c r="AC90" s="81"/>
      <c r="AD90" s="81"/>
      <c r="AE90" s="81"/>
      <c r="AF90" s="81">
        <f>AH90+AI90+AJ90</f>
        <v>0</v>
      </c>
      <c r="AG90" s="104"/>
      <c r="AH90" s="81"/>
      <c r="AI90" s="81"/>
      <c r="AJ90" s="81"/>
      <c r="AK90" s="86">
        <f>AM90+AN90+AO90</f>
        <v>0</v>
      </c>
      <c r="AL90" s="104"/>
      <c r="AM90" s="81"/>
      <c r="AN90" s="81"/>
      <c r="AO90" s="81"/>
      <c r="AP90" s="81">
        <f>AR90+AS90+AT90</f>
        <v>0</v>
      </c>
      <c r="AQ90" s="104"/>
      <c r="AR90" s="81"/>
      <c r="AS90" s="81"/>
      <c r="AT90" s="81"/>
      <c r="AU90" s="87">
        <f>AW90+AX90+AY90</f>
        <v>0</v>
      </c>
      <c r="AV90" s="104"/>
      <c r="AW90" s="81"/>
      <c r="AX90" s="81"/>
      <c r="AY90" s="103"/>
      <c r="AZ90" s="81">
        <f>BB90+BC90+BD90</f>
        <v>144</v>
      </c>
      <c r="BA90" s="104"/>
      <c r="BB90" s="81"/>
      <c r="BC90" s="81">
        <v>144</v>
      </c>
      <c r="BD90" s="81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</row>
    <row r="91" spans="1:1011" s="29" customFormat="1" ht="11.25" customHeight="1" x14ac:dyDescent="0.2">
      <c r="A91" s="70" t="s">
        <v>132</v>
      </c>
      <c r="B91" s="225" t="s">
        <v>20</v>
      </c>
      <c r="C91" s="225"/>
      <c r="D91" s="225"/>
      <c r="E91" s="225"/>
      <c r="F91" s="225"/>
      <c r="G91" s="225"/>
      <c r="H91" s="225"/>
      <c r="I91" s="225"/>
      <c r="J91" s="225"/>
      <c r="K91" s="71"/>
      <c r="L91" s="71"/>
      <c r="M91" s="71"/>
      <c r="N91" s="71"/>
      <c r="O91" s="71"/>
      <c r="P91" s="71"/>
      <c r="Q91" s="201">
        <f>AA91+AF91+AK91+AP91+AU91+AZ91</f>
        <v>216</v>
      </c>
      <c r="R91" s="72"/>
      <c r="S91" s="73">
        <f>AB91+AG91+AL91+AQ91+AV91+BA91</f>
        <v>0</v>
      </c>
      <c r="T91" s="79">
        <f>AE91+AJ91+AO91+AT91+AY91+BD91</f>
        <v>0</v>
      </c>
      <c r="U91" s="22">
        <v>0</v>
      </c>
      <c r="V91" s="80">
        <f t="shared" si="76"/>
        <v>0</v>
      </c>
      <c r="W91" s="80"/>
      <c r="X91" s="80"/>
      <c r="Y91" s="80"/>
      <c r="Z91" s="80">
        <f>AD91+AI91+AN91+AS91+AX91+BC91</f>
        <v>0</v>
      </c>
      <c r="AA91" s="81">
        <f>AC91+AD91+AE91</f>
        <v>0</v>
      </c>
      <c r="AB91" s="75"/>
      <c r="AC91" s="71"/>
      <c r="AD91" s="71"/>
      <c r="AE91" s="71"/>
      <c r="AF91" s="81">
        <f>AH91+AI91+AJ91</f>
        <v>0</v>
      </c>
      <c r="AG91" s="75"/>
      <c r="AH91" s="71"/>
      <c r="AI91" s="71"/>
      <c r="AJ91" s="71"/>
      <c r="AK91" s="86">
        <f>AM91+AN91+AO91</f>
        <v>0</v>
      </c>
      <c r="AL91" s="75"/>
      <c r="AM91" s="71"/>
      <c r="AN91" s="71"/>
      <c r="AO91" s="71"/>
      <c r="AP91" s="81">
        <f>AR91+AS91+AT91</f>
        <v>0</v>
      </c>
      <c r="AQ91" s="75"/>
      <c r="AR91" s="71"/>
      <c r="AS91" s="71"/>
      <c r="AT91" s="71"/>
      <c r="AU91" s="87">
        <f>AW91+AX91+AY91</f>
        <v>0</v>
      </c>
      <c r="AV91" s="75"/>
      <c r="AW91" s="71"/>
      <c r="AX91" s="71"/>
      <c r="AY91" s="77"/>
      <c r="AZ91" s="81">
        <f>BB91+BC91+BD91</f>
        <v>216</v>
      </c>
      <c r="BA91" s="75"/>
      <c r="BB91" s="71">
        <v>216</v>
      </c>
      <c r="BC91" s="71"/>
      <c r="BD91" s="71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</row>
    <row r="92" spans="1:1011" s="148" customFormat="1" ht="11.25" customHeight="1" x14ac:dyDescent="0.2">
      <c r="A92" s="138"/>
      <c r="B92" s="226"/>
      <c r="C92" s="226"/>
      <c r="D92" s="226"/>
      <c r="E92" s="226"/>
      <c r="F92" s="226"/>
      <c r="G92" s="226"/>
      <c r="H92" s="226"/>
      <c r="I92" s="226"/>
      <c r="J92" s="226"/>
      <c r="K92" s="139"/>
      <c r="L92" s="139"/>
      <c r="M92" s="139"/>
      <c r="N92" s="139"/>
      <c r="O92" s="139"/>
      <c r="P92" s="139"/>
      <c r="Q92" s="140"/>
      <c r="R92" s="140"/>
      <c r="S92" s="141"/>
      <c r="T92" s="142"/>
      <c r="U92" s="124"/>
      <c r="V92" s="143"/>
      <c r="W92" s="143"/>
      <c r="X92" s="143"/>
      <c r="Y92" s="143"/>
      <c r="Z92" s="143"/>
      <c r="AA92" s="144"/>
      <c r="AB92" s="145"/>
      <c r="AC92" s="139"/>
      <c r="AD92" s="139"/>
      <c r="AE92" s="139"/>
      <c r="AF92" s="144"/>
      <c r="AG92" s="145"/>
      <c r="AH92" s="139"/>
      <c r="AI92" s="139"/>
      <c r="AJ92" s="139"/>
      <c r="AK92" s="144"/>
      <c r="AL92" s="145"/>
      <c r="AM92" s="139"/>
      <c r="AN92" s="139"/>
      <c r="AO92" s="139"/>
      <c r="AP92" s="144"/>
      <c r="AQ92" s="145"/>
      <c r="AR92" s="139"/>
      <c r="AS92" s="139"/>
      <c r="AT92" s="139"/>
      <c r="AU92" s="146"/>
      <c r="AV92" s="145"/>
      <c r="AW92" s="139"/>
      <c r="AX92" s="139"/>
      <c r="AY92" s="147"/>
      <c r="AZ92" s="144"/>
      <c r="BA92" s="145"/>
      <c r="BB92" s="139"/>
      <c r="BC92" s="139"/>
      <c r="BD92" s="139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</row>
    <row r="93" spans="1:1011" s="29" customFormat="1" ht="15" customHeight="1" x14ac:dyDescent="0.2">
      <c r="A93" s="227" t="s">
        <v>22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8"/>
      <c r="L93" s="228"/>
      <c r="M93" s="228"/>
      <c r="N93" s="228"/>
      <c r="O93" s="228"/>
      <c r="P93" s="228"/>
      <c r="Q93" s="72">
        <f>Q20+Q43+Q49+Q54+Q67+Q91</f>
        <v>4446</v>
      </c>
      <c r="R93" s="72">
        <f>R20+R43+R49+R54+R67+R91</f>
        <v>99</v>
      </c>
      <c r="S93" s="74">
        <f t="shared" ref="S93:Y93" si="77">S20+S43+S49+S54+S67+S90+S91</f>
        <v>99</v>
      </c>
      <c r="T93" s="74">
        <f t="shared" si="77"/>
        <v>50</v>
      </c>
      <c r="U93" s="74">
        <f t="shared" si="77"/>
        <v>3118</v>
      </c>
      <c r="V93" s="74">
        <f t="shared" si="77"/>
        <v>1843</v>
      </c>
      <c r="W93" s="74">
        <f t="shared" si="77"/>
        <v>50</v>
      </c>
      <c r="X93" s="74">
        <f t="shared" si="77"/>
        <v>1155</v>
      </c>
      <c r="Y93" s="74">
        <f t="shared" si="77"/>
        <v>70</v>
      </c>
      <c r="Z93" s="74">
        <f>Z20+Z43+Z49+Z54+Z67</f>
        <v>864</v>
      </c>
      <c r="AA93" s="74">
        <f>AA20+AA43+AA49+AA54+AA67+AA91</f>
        <v>606</v>
      </c>
      <c r="AB93" s="75"/>
      <c r="AC93" s="71"/>
      <c r="AD93" s="71"/>
      <c r="AE93" s="71"/>
      <c r="AF93" s="74">
        <f>AF20+AF43+AF49+AF54+AF67+AF91</f>
        <v>798</v>
      </c>
      <c r="AG93" s="75"/>
      <c r="AH93" s="71"/>
      <c r="AI93" s="71"/>
      <c r="AJ93" s="71"/>
      <c r="AK93" s="74">
        <f>AK20+AK43+AK49+AK54+AK67+AK91</f>
        <v>576</v>
      </c>
      <c r="AL93" s="75"/>
      <c r="AM93" s="71"/>
      <c r="AN93" s="71"/>
      <c r="AO93" s="71"/>
      <c r="AP93" s="74">
        <f>AP20+AP43+AP49+AP54+AP67+AP91</f>
        <v>846</v>
      </c>
      <c r="AQ93" s="75"/>
      <c r="AR93" s="71"/>
      <c r="AS93" s="71"/>
      <c r="AT93" s="71"/>
      <c r="AU93" s="72">
        <f>AU20+AU43+AU49+AU54+AU67+AU91</f>
        <v>576</v>
      </c>
      <c r="AV93" s="75"/>
      <c r="AW93" s="71"/>
      <c r="AX93" s="71"/>
      <c r="AY93" s="77"/>
      <c r="AZ93" s="74">
        <f>AZ20+AZ43+AZ49+AZ54+AZ67+AZ91</f>
        <v>846</v>
      </c>
      <c r="BA93" s="75"/>
      <c r="BB93" s="71"/>
      <c r="BC93" s="71"/>
      <c r="BD93" s="71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</row>
    <row r="94" spans="1:1011" x14ac:dyDescent="0.2">
      <c r="A94" s="149"/>
      <c r="B94" s="150"/>
      <c r="C94" s="150"/>
      <c r="D94" s="150"/>
      <c r="E94" s="150"/>
      <c r="F94" s="150"/>
      <c r="G94" s="150"/>
      <c r="H94" s="150"/>
      <c r="I94" s="150"/>
      <c r="J94" s="150"/>
      <c r="K94" s="49"/>
      <c r="L94" s="49"/>
      <c r="M94" s="49"/>
      <c r="N94" s="49"/>
      <c r="O94" s="49"/>
      <c r="P94" s="23"/>
      <c r="Q94" s="49"/>
      <c r="R94" s="49"/>
      <c r="S94" s="151"/>
      <c r="T94" s="49"/>
      <c r="U94" s="49"/>
      <c r="V94" s="49"/>
      <c r="W94" s="49"/>
      <c r="X94" s="49"/>
      <c r="Y94" s="49"/>
      <c r="Z94" s="49"/>
      <c r="AA94" s="152">
        <f>AA93/AA18</f>
        <v>35.647058823529413</v>
      </c>
      <c r="AB94" s="153"/>
      <c r="AC94" s="154"/>
      <c r="AD94" s="154"/>
      <c r="AE94" s="154"/>
      <c r="AF94" s="154">
        <f>AF93/AF18</f>
        <v>36.272727272727273</v>
      </c>
      <c r="AG94" s="153"/>
      <c r="AH94" s="154"/>
      <c r="AI94" s="154"/>
      <c r="AJ94" s="154"/>
      <c r="AK94" s="154">
        <f>AK93/AK18</f>
        <v>36</v>
      </c>
      <c r="AL94" s="153"/>
      <c r="AM94" s="154"/>
      <c r="AN94" s="154"/>
      <c r="AO94" s="154"/>
      <c r="AP94" s="154">
        <f>AP93/AP18</f>
        <v>36</v>
      </c>
      <c r="AQ94" s="153"/>
      <c r="AR94" s="154"/>
      <c r="AS94" s="154"/>
      <c r="AT94" s="154"/>
      <c r="AU94" s="154">
        <f>AU93/AU18</f>
        <v>36</v>
      </c>
      <c r="AV94" s="153"/>
      <c r="AW94" s="154"/>
      <c r="AX94" s="154"/>
      <c r="AY94" s="154"/>
      <c r="AZ94" s="154">
        <f>AZ93/AZ18</f>
        <v>36</v>
      </c>
      <c r="BA94" s="153"/>
      <c r="BB94" s="154"/>
      <c r="BC94" s="154"/>
      <c r="BD94" s="154"/>
      <c r="BE94" s="155"/>
      <c r="BF94" s="155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</row>
    <row r="95" spans="1:1011" ht="12" customHeight="1" x14ac:dyDescent="0.2">
      <c r="A95" s="229" t="s">
        <v>215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30" t="s">
        <v>22</v>
      </c>
      <c r="R95" s="230"/>
      <c r="S95" s="223" t="s">
        <v>133</v>
      </c>
      <c r="T95" s="224" t="s">
        <v>134</v>
      </c>
      <c r="U95" s="224"/>
      <c r="V95" s="224"/>
      <c r="W95" s="224"/>
      <c r="X95" s="224"/>
      <c r="Y95" s="224"/>
      <c r="Z95" s="224"/>
      <c r="AA95" s="156">
        <f>AA20+AA43+AA49+AA54+AA71+AA72+AA76+AA77+AA81+AA82+AA86+AA87</f>
        <v>606</v>
      </c>
      <c r="AB95" s="157"/>
      <c r="AC95" s="79"/>
      <c r="AD95" s="79"/>
      <c r="AE95" s="79"/>
      <c r="AF95" s="156">
        <f>AF20+AF43+AF49+AF54+AF71+AF72+AF76+AF77+AF81+AF82+AF86+AF87</f>
        <v>798</v>
      </c>
      <c r="AG95" s="157"/>
      <c r="AH95" s="79"/>
      <c r="AI95" s="79"/>
      <c r="AJ95" s="79"/>
      <c r="AK95" s="156">
        <f>AK20+AK43+AK49+AK54+AK71+AK72+AK76+AK77+AK81+AK82+AK86+AK87</f>
        <v>576</v>
      </c>
      <c r="AL95" s="157"/>
      <c r="AM95" s="79"/>
      <c r="AN95" s="79"/>
      <c r="AO95" s="79"/>
      <c r="AP95" s="156">
        <f>AP20+AP43+AP49+AP54+AP71+AP72+AP76+AP77+AP81+AP82+AP86+AP87</f>
        <v>558</v>
      </c>
      <c r="AQ95" s="157"/>
      <c r="AR95" s="79"/>
      <c r="AS95" s="79"/>
      <c r="AT95" s="79"/>
      <c r="AU95" s="156">
        <f>AU20+AU43+AU49+AU54+AU71+AU72+AU76+AU77+AU81+AU82+AU86+AU87</f>
        <v>432</v>
      </c>
      <c r="AV95" s="157"/>
      <c r="AW95" s="79"/>
      <c r="AX95" s="79"/>
      <c r="AY95" s="79"/>
      <c r="AZ95" s="156">
        <f>AZ20+AZ43+AZ49+AZ54+AZ71+AZ72+AZ76+AZ77+AZ81+AZ82+AZ86+AZ87</f>
        <v>198</v>
      </c>
      <c r="BA95" s="157"/>
      <c r="BB95" s="79"/>
      <c r="BC95" s="79"/>
      <c r="BD95" s="79"/>
      <c r="BE95" s="158">
        <f>AA95+AF95+AK95+AP95+AU95+AZ95</f>
        <v>3168</v>
      </c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</row>
    <row r="96" spans="1:1011" ht="12" customHeight="1" x14ac:dyDescent="0.2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30"/>
      <c r="R96" s="230"/>
      <c r="S96" s="223"/>
      <c r="T96" s="224" t="s">
        <v>135</v>
      </c>
      <c r="U96" s="224"/>
      <c r="V96" s="224"/>
      <c r="W96" s="224"/>
      <c r="X96" s="224"/>
      <c r="Y96" s="224"/>
      <c r="Z96" s="224"/>
      <c r="AA96" s="156">
        <f>AA73+AA78+AA83+AA88</f>
        <v>0</v>
      </c>
      <c r="AB96" s="157"/>
      <c r="AC96" s="79"/>
      <c r="AD96" s="79"/>
      <c r="AE96" s="79"/>
      <c r="AF96" s="156">
        <f>AF73+AF78+AF83+AF88</f>
        <v>0</v>
      </c>
      <c r="AG96" s="157"/>
      <c r="AH96" s="79"/>
      <c r="AI96" s="79"/>
      <c r="AJ96" s="79"/>
      <c r="AK96" s="156">
        <f>AK73+AK78+AK83+AK88</f>
        <v>0</v>
      </c>
      <c r="AL96" s="157"/>
      <c r="AM96" s="79"/>
      <c r="AN96" s="79"/>
      <c r="AO96" s="79"/>
      <c r="AP96" s="156">
        <f>AP73+AP78+AP83+AP88</f>
        <v>144</v>
      </c>
      <c r="AQ96" s="157"/>
      <c r="AR96" s="79"/>
      <c r="AS96" s="79"/>
      <c r="AT96" s="79"/>
      <c r="AU96" s="156">
        <f>AU73+AU78+AU83+AU88</f>
        <v>72</v>
      </c>
      <c r="AV96" s="157"/>
      <c r="AW96" s="79"/>
      <c r="AX96" s="79"/>
      <c r="AY96" s="79"/>
      <c r="AZ96" s="156">
        <f>AZ73+AZ78+AZ83+AZ88</f>
        <v>144</v>
      </c>
      <c r="BA96" s="157"/>
      <c r="BB96" s="79"/>
      <c r="BC96" s="79"/>
      <c r="BD96" s="79"/>
      <c r="BE96" s="158">
        <f t="shared" ref="BE96:BE103" si="78">AA96+AF96+AK96+AP96+AU96+AZ96</f>
        <v>360</v>
      </c>
      <c r="BF96" s="136"/>
      <c r="BG96" s="159"/>
      <c r="BH96" s="136"/>
      <c r="BI96" s="136"/>
      <c r="BJ96" s="136"/>
      <c r="BK96" s="136"/>
      <c r="BL96" s="136"/>
      <c r="BM96" s="136"/>
      <c r="BN96" s="136"/>
      <c r="BO96" s="136"/>
      <c r="BP96" s="13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</row>
    <row r="97" spans="1:1011" ht="12" customHeight="1" x14ac:dyDescent="0.2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30"/>
      <c r="R97" s="230"/>
      <c r="S97" s="223"/>
      <c r="T97" s="224" t="s">
        <v>136</v>
      </c>
      <c r="U97" s="224"/>
      <c r="V97" s="224"/>
      <c r="W97" s="224"/>
      <c r="X97" s="224"/>
      <c r="Y97" s="224"/>
      <c r="Z97" s="224"/>
      <c r="AA97" s="156">
        <f>AA74+AA79+AA84+AA89+AA90</f>
        <v>0</v>
      </c>
      <c r="AB97" s="157"/>
      <c r="AC97" s="79"/>
      <c r="AD97" s="79"/>
      <c r="AE97" s="79"/>
      <c r="AF97" s="156">
        <f>AF74+AF79+AF84+AF89+AF90</f>
        <v>0</v>
      </c>
      <c r="AG97" s="157"/>
      <c r="AH97" s="79"/>
      <c r="AI97" s="79"/>
      <c r="AJ97" s="79"/>
      <c r="AK97" s="156">
        <f>AK74+AK79+AK84+AK89+AK90</f>
        <v>0</v>
      </c>
      <c r="AL97" s="157"/>
      <c r="AM97" s="79"/>
      <c r="AN97" s="79"/>
      <c r="AO97" s="79"/>
      <c r="AP97" s="156">
        <f>AP74+AP79+AP84+AP89+AP90</f>
        <v>144</v>
      </c>
      <c r="AQ97" s="157"/>
      <c r="AR97" s="79"/>
      <c r="AS97" s="79"/>
      <c r="AT97" s="79"/>
      <c r="AU97" s="156">
        <f>AU74+AU79+AU84+AU89+AU90</f>
        <v>72</v>
      </c>
      <c r="AV97" s="157"/>
      <c r="AW97" s="79"/>
      <c r="AX97" s="79"/>
      <c r="AY97" s="79"/>
      <c r="AZ97" s="156">
        <f>AZ74+AZ79+AZ84+AZ89+AZ90</f>
        <v>288</v>
      </c>
      <c r="BA97" s="157"/>
      <c r="BB97" s="79"/>
      <c r="BC97" s="79"/>
      <c r="BD97" s="79"/>
      <c r="BE97" s="158">
        <f t="shared" si="78"/>
        <v>504</v>
      </c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</row>
    <row r="98" spans="1:1011" ht="12" customHeight="1" x14ac:dyDescent="0.2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30"/>
      <c r="R98" s="230"/>
      <c r="S98" s="223"/>
      <c r="T98" s="224" t="s">
        <v>137</v>
      </c>
      <c r="U98" s="224"/>
      <c r="V98" s="224"/>
      <c r="W98" s="224"/>
      <c r="X98" s="224"/>
      <c r="Y98" s="224"/>
      <c r="Z98" s="224"/>
      <c r="AA98" s="156">
        <f>AB20+AB43+AB49+AB54+AB67</f>
        <v>3</v>
      </c>
      <c r="AB98" s="157"/>
      <c r="AC98" s="79"/>
      <c r="AD98" s="79"/>
      <c r="AE98" s="79"/>
      <c r="AF98" s="156">
        <f>AG20+AG43+AG49+AG54+AG67</f>
        <v>18</v>
      </c>
      <c r="AG98" s="157"/>
      <c r="AH98" s="79"/>
      <c r="AI98" s="79"/>
      <c r="AJ98" s="79"/>
      <c r="AK98" s="156">
        <f>AL43+AL49+AL54+AL67</f>
        <v>12</v>
      </c>
      <c r="AL98" s="157"/>
      <c r="AM98" s="79"/>
      <c r="AN98" s="79"/>
      <c r="AO98" s="79"/>
      <c r="AP98" s="156">
        <f>AQ43+AQ49+AQ54+AQ67</f>
        <v>18</v>
      </c>
      <c r="AQ98" s="157"/>
      <c r="AR98" s="79"/>
      <c r="AS98" s="79"/>
      <c r="AT98" s="79"/>
      <c r="AU98" s="156">
        <f>AV43+AV49+AV54+AV67</f>
        <v>30</v>
      </c>
      <c r="AV98" s="157"/>
      <c r="AW98" s="79"/>
      <c r="AX98" s="79"/>
      <c r="AY98" s="79"/>
      <c r="AZ98" s="156">
        <f>BA43+BA49+BA54+BA67</f>
        <v>18</v>
      </c>
      <c r="BA98" s="157"/>
      <c r="BB98" s="79"/>
      <c r="BC98" s="79"/>
      <c r="BD98" s="79"/>
      <c r="BE98" s="158">
        <f t="shared" si="78"/>
        <v>99</v>
      </c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</row>
    <row r="99" spans="1:1011" ht="12" customHeight="1" x14ac:dyDescent="0.2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30"/>
      <c r="R99" s="230"/>
      <c r="S99" s="223"/>
      <c r="T99" s="224" t="s">
        <v>138</v>
      </c>
      <c r="U99" s="224"/>
      <c r="V99" s="224"/>
      <c r="W99" s="224"/>
      <c r="X99" s="224"/>
      <c r="Y99" s="224"/>
      <c r="Z99" s="224"/>
      <c r="AA99" s="156">
        <v>3</v>
      </c>
      <c r="AB99" s="157"/>
      <c r="AC99" s="79"/>
      <c r="AD99" s="79"/>
      <c r="AE99" s="79"/>
      <c r="AF99" s="156">
        <f>R23+R24+R35+R36-3</f>
        <v>48</v>
      </c>
      <c r="AG99" s="157"/>
      <c r="AH99" s="79"/>
      <c r="AI99" s="79"/>
      <c r="AJ99" s="79"/>
      <c r="AK99" s="156">
        <f>R51+R58-6</f>
        <v>24</v>
      </c>
      <c r="AL99" s="157"/>
      <c r="AM99" s="79"/>
      <c r="AN99" s="79"/>
      <c r="AO99" s="79"/>
      <c r="AP99" s="156">
        <f>R58+R63+R87-12</f>
        <v>18</v>
      </c>
      <c r="AQ99" s="157"/>
      <c r="AR99" s="79"/>
      <c r="AS99" s="79"/>
      <c r="AT99" s="79"/>
      <c r="AU99" s="156">
        <f>R61</f>
        <v>6</v>
      </c>
      <c r="AV99" s="157"/>
      <c r="AW99" s="79"/>
      <c r="AX99" s="79"/>
      <c r="AY99" s="79"/>
      <c r="AZ99" s="156">
        <v>0</v>
      </c>
      <c r="BA99" s="157"/>
      <c r="BB99" s="79"/>
      <c r="BC99" s="79"/>
      <c r="BD99" s="79"/>
      <c r="BE99" s="158">
        <f t="shared" si="78"/>
        <v>99</v>
      </c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</row>
    <row r="100" spans="1:1011" ht="12" customHeight="1" x14ac:dyDescent="0.2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30"/>
      <c r="R100" s="230"/>
      <c r="S100" s="223"/>
      <c r="T100" s="224" t="s">
        <v>139</v>
      </c>
      <c r="U100" s="224"/>
      <c r="V100" s="224"/>
      <c r="W100" s="224"/>
      <c r="X100" s="224"/>
      <c r="Y100" s="224"/>
      <c r="Z100" s="224"/>
      <c r="AA100" s="156">
        <f>AA91</f>
        <v>0</v>
      </c>
      <c r="AB100" s="156"/>
      <c r="AC100" s="156"/>
      <c r="AD100" s="156"/>
      <c r="AE100" s="156"/>
      <c r="AF100" s="156">
        <f>AF91</f>
        <v>0</v>
      </c>
      <c r="AG100" s="156"/>
      <c r="AH100" s="156"/>
      <c r="AI100" s="156"/>
      <c r="AJ100" s="156"/>
      <c r="AK100" s="156">
        <f>AK91</f>
        <v>0</v>
      </c>
      <c r="AL100" s="156"/>
      <c r="AM100" s="156"/>
      <c r="AN100" s="156"/>
      <c r="AO100" s="156"/>
      <c r="AP100" s="156">
        <f>AP91</f>
        <v>0</v>
      </c>
      <c r="AQ100" s="156"/>
      <c r="AR100" s="156"/>
      <c r="AS100" s="156"/>
      <c r="AT100" s="156"/>
      <c r="AU100" s="156">
        <f>AU91</f>
        <v>0</v>
      </c>
      <c r="AV100" s="156"/>
      <c r="AW100" s="156"/>
      <c r="AX100" s="156"/>
      <c r="AY100" s="156"/>
      <c r="AZ100" s="156">
        <f>AZ91</f>
        <v>216</v>
      </c>
      <c r="BA100" s="157"/>
      <c r="BB100" s="79"/>
      <c r="BC100" s="79"/>
      <c r="BD100" s="79"/>
      <c r="BE100" s="158">
        <f t="shared" si="78"/>
        <v>216</v>
      </c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</row>
    <row r="101" spans="1:1011" ht="15.75" customHeight="1" x14ac:dyDescent="0.2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30"/>
      <c r="R101" s="230"/>
      <c r="S101" s="223" t="s">
        <v>140</v>
      </c>
      <c r="T101" s="234" t="s">
        <v>141</v>
      </c>
      <c r="U101" s="234"/>
      <c r="V101" s="234"/>
      <c r="W101" s="234"/>
      <c r="X101" s="234"/>
      <c r="Y101" s="234"/>
      <c r="Z101" s="234"/>
      <c r="AA101" s="79">
        <f>COUNTIF(K23:K41,"Э")+COUNTIF(K45:K48,"Э")+COUNTIF(K56:K66,"Э")+COUNTIF(K71:K74,"Э")+COUNTIF(K51:K53,"Э")+COUNTIF(K76:K79,"Э")+COUNTIF(K81:K84,"Э")+COUNTIF(K86:K89,"Э")+COUNTIF(K90:K90,"Э")</f>
        <v>1</v>
      </c>
      <c r="AB101" s="82"/>
      <c r="AC101" s="79"/>
      <c r="AD101" s="79"/>
      <c r="AE101" s="79"/>
      <c r="AF101" s="79">
        <f>COUNTIF(L23:L41,"Э")+COUNTIF(L45:L48,"Э")+COUNTIF(L56:L66,"Э")+COUNTIF(L71:L74,"Э")+COUNTIF(L51:L53,"Э")+COUNTIF(L76:L79,"Э")+COUNTIF(L81:L84,"Э")+COUNTIF(L86:L89,"Э")+COUNTIF(L90:L90,"Э")</f>
        <v>3</v>
      </c>
      <c r="AG101" s="82"/>
      <c r="AH101" s="79"/>
      <c r="AI101" s="79"/>
      <c r="AJ101" s="79"/>
      <c r="AK101" s="79">
        <f>COUNTIF(M23:M41,"Э")+COUNTIF(M45:M48,"Э")+COUNTIF(M56:M66,"Э")+COUNTIF(M71:M74,"Э")+COUNTIF(M51:M53,"Э")+COUNTIF(M76:M79,"Э")+COUNTIF(M81:M84,"Э")+COUNTIF(M86:M89,"Э")+COUNTIF(M90:M90,"Э")</f>
        <v>2</v>
      </c>
      <c r="AL101" s="82"/>
      <c r="AM101" s="79"/>
      <c r="AN101" s="79"/>
      <c r="AO101" s="79"/>
      <c r="AP101" s="79">
        <f>COUNTIF(N23:N41,"Э")+COUNTIF(N45:N48,"Э")+COUNTIF(N56:N66,"Э")+COUNTIF(N71:N74,"Э")+COUNTIF(N51:N53,"Э")+COUNTIF(N76:N79,"Э")+COUNTIF(N81:N84,"Э")+COUNTIF(N86:N89,"Э")+COUNTIF(N90:N90,"Э")</f>
        <v>3</v>
      </c>
      <c r="AQ101" s="82"/>
      <c r="AR101" s="79"/>
      <c r="AS101" s="79"/>
      <c r="AT101" s="79"/>
      <c r="AU101" s="79">
        <f>COUNTIF(O23:O41,"Э")+COUNTIF(O45:O48,"Э")+COUNTIF(O56:O66,"Э")+COUNTIF(O71:O74,"Э")+COUNTIF(O51:O53,"Э")+COUNTIF(O76:O79,"Э")+COUNTIF(O81:O84,"Э")+COUNTIF(O86:O89,"Э")+COUNTIF(O90:O90,"Э")</f>
        <v>5</v>
      </c>
      <c r="AV101" s="82"/>
      <c r="AW101" s="79"/>
      <c r="AX101" s="79"/>
      <c r="AY101" s="79"/>
      <c r="AZ101" s="79">
        <f>COUNTIF(P23:P41,"Э")+COUNTIF(P45:P48,"Э")+COUNTIF(P56:P66,"Э")+COUNTIF(P71:P74,"Э")+COUNTIF(P51:P53,"Э")+COUNTIF(P76:P78,"Э")+COUNTIF(P81:P84,"Э")+COUNTIF(P86:P89,"Э")+COUNTIF(P90:P90,"Э")</f>
        <v>3</v>
      </c>
      <c r="BA101" s="82"/>
      <c r="BB101" s="79"/>
      <c r="BC101" s="79"/>
      <c r="BD101" s="79"/>
      <c r="BE101" s="158">
        <f t="shared" si="78"/>
        <v>17</v>
      </c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</row>
    <row r="102" spans="1:1011" ht="12" customHeight="1" x14ac:dyDescent="0.2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30"/>
      <c r="R102" s="230"/>
      <c r="S102" s="223"/>
      <c r="T102" s="235" t="s">
        <v>142</v>
      </c>
      <c r="U102" s="235"/>
      <c r="V102" s="235"/>
      <c r="W102" s="235"/>
      <c r="X102" s="235"/>
      <c r="Y102" s="235"/>
      <c r="Z102" s="235"/>
      <c r="AA102" s="79">
        <f>COUNTIF(K23:K41,"ДЗ")+COUNTIF(K45:K48,"ДЗ")+COUNTIF(K51:K53,"ДЗ")+COUNTIF(K56:K66,"ДЗ")+COUNTIF(K71:K74,"ДЗ")+COUNTIF(K76:K79,"ДЗ")+COUNTIF(K81:K84,"ДЗ")+COUNTIF(K86:K89,"ДЗ")+COUNTIF(K90:K90,"ДЗ")</f>
        <v>3</v>
      </c>
      <c r="AB102" s="82"/>
      <c r="AC102" s="79"/>
      <c r="AD102" s="79"/>
      <c r="AE102" s="79"/>
      <c r="AF102" s="79">
        <f>COUNTIF(L23:L41,"ДЗ")+COUNTIF(L45:L48,"ДЗ")+COUNTIF(L51:L53,"ДЗ")+COUNTIF(L56:L66,"ДЗ")+COUNTIF(L71:L74,"ДЗ")+COUNTIF(L76:L79,"ДЗ")+COUNTIF(L81:L84,"ДЗ")+COUNTIF(L86:L89,"ДЗ")+COUNTIF(L90:L90,"ДЗ")</f>
        <v>8</v>
      </c>
      <c r="AG102" s="82"/>
      <c r="AH102" s="79"/>
      <c r="AI102" s="79"/>
      <c r="AJ102" s="79"/>
      <c r="AK102" s="79">
        <f>COUNTIF(M23:M41,"ДЗ")+COUNTIF(M45:M48,"ДЗ")+COUNTIF(M51:M53,"ДЗ")+COUNTIF(M56:M66,"ДЗ")+COUNTIF(M71:M74,"ДЗ")+COUNTIF(M76:M79,"ДЗ")+COUNTIF(M81:M84,"ДЗ")+COUNTIF(M86:M89,"ДЗ")+COUNTIF(M90:M90,"ДЗ")</f>
        <v>4</v>
      </c>
      <c r="AL102" s="82"/>
      <c r="AM102" s="79"/>
      <c r="AN102" s="79"/>
      <c r="AO102" s="79"/>
      <c r="AP102" s="79">
        <f>COUNTIF(N23:N41,"ДЗ")+COUNTIF(N45:N48,"ДЗ")+COUNTIF(N51:N53,"ДЗ")+COUNTIF(N56:N66,"ДЗ")+COUNTIF(N71:N74,"ДЗ")+COUNTIF(N76:N79,"ДЗ")+COUNTIF(N81:N84,"ДЗ")+COUNTIF(N86:N89,"ДЗ")+COUNTIF(N90:N90,"ДЗ")</f>
        <v>6</v>
      </c>
      <c r="AQ102" s="82"/>
      <c r="AR102" s="79"/>
      <c r="AS102" s="79"/>
      <c r="AT102" s="79"/>
      <c r="AU102" s="79">
        <f>COUNTIF(O23:O41,"ДЗ")+COUNTIF(O45:O48,"ДЗ")+COUNTIF(O51:O53,"ДЗ")+COUNTIF(O56:O66,"ДЗ")+COUNTIF(O71:O74,"ДЗ")+COUNTIF(O76:O79,"ДЗ")+COUNTIF(O81:O84,"ДЗ")+COUNTIF(O86:O89,"ДЗ")+COUNTIF(O90:O90,"ДЗ")</f>
        <v>2</v>
      </c>
      <c r="AV102" s="82"/>
      <c r="AW102" s="79"/>
      <c r="AX102" s="79"/>
      <c r="AY102" s="79"/>
      <c r="AZ102" s="79">
        <f>COUNTIF(P23:P41,"ДЗ")+COUNTIF(P45:P48,"ДЗ")+COUNTIF(P51:P53,"ДЗ")+COUNTIF(P56:P66,"ДЗ")+COUNTIF(P71:P74,"ДЗ")+COUNTIF(P76:P78,"ДЗ")+COUNTIF(P81:P84,"ДЗ")+COUNTIF(P86:P89,"ДЗ")+COUNTIF(P90:P90,"ДЗ")</f>
        <v>7</v>
      </c>
      <c r="BA102" s="82"/>
      <c r="BB102" s="79"/>
      <c r="BC102" s="79"/>
      <c r="BD102" s="79"/>
      <c r="BE102" s="158">
        <f t="shared" si="78"/>
        <v>30</v>
      </c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</row>
    <row r="103" spans="1:1011" ht="12" customHeight="1" x14ac:dyDescent="0.2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30"/>
      <c r="R103" s="230"/>
      <c r="S103" s="223"/>
      <c r="T103" s="224" t="s">
        <v>143</v>
      </c>
      <c r="U103" s="224"/>
      <c r="V103" s="224"/>
      <c r="W103" s="224"/>
      <c r="X103" s="224"/>
      <c r="Y103" s="224"/>
      <c r="Z103" s="224"/>
      <c r="AA103" s="79">
        <f>COUNTIF(K23:K41,"З")+COUNTIF(K45:K48,"З")+COUNTIF(K51:K53,"З")+COUNTIF(K56:K66,"З")+COUNTIF(K71:K74,"З")+COUNTIF(K76:K79,"З")+COUNTIF(K81:K84,"З")+COUNTIF(K86:K89,"З")+COUNTIF(K90:K90,"З")</f>
        <v>1</v>
      </c>
      <c r="AB103" s="82"/>
      <c r="AC103" s="79"/>
      <c r="AD103" s="79"/>
      <c r="AE103" s="79"/>
      <c r="AF103" s="79">
        <f>COUNTIF(L23:L41,"З")+COUNTIF(L45:L48,"З")+COUNTIF(L51:L53,"З")+COUNTIF(L56:L66,"З")+COUNTIF(L71:L74,"З")+COUNTIF(L76:L79,"З")+COUNTIF(L81:L84,"З")+COUNTIF(L86:L89,"З")+COUNTIF(L90:L90,"З")</f>
        <v>0</v>
      </c>
      <c r="AG103" s="82"/>
      <c r="AH103" s="79"/>
      <c r="AI103" s="79"/>
      <c r="AJ103" s="79"/>
      <c r="AK103" s="79">
        <f>COUNTIF(M23:M41,"З")+COUNTIF(M45:M48,"З")+COUNTIF(M51:M53,"З")+COUNTIF(M56:M66,"З")+COUNTIF(M71:M74,"З")+COUNTIF(M76:M79,"З")+COUNTIF(M81:M84,"З")+COUNTIF(M86:M89,"З")+COUNTIF(M90:M90,"З")</f>
        <v>1</v>
      </c>
      <c r="AL103" s="82"/>
      <c r="AM103" s="79"/>
      <c r="AN103" s="79"/>
      <c r="AO103" s="79"/>
      <c r="AP103" s="79">
        <f>COUNTIF(N23:N41,"З")+COUNTIF(N45:N48,"З")+COUNTIF(N51:N53,"З")+COUNTIF(N56:N66,"З")+COUNTIF(N71:N74,"З")+COUNTIF(N76:N79,"З")+COUNTIF(N81:N84,"З")+COUNTIF(N86:N89,"З")+COUNTIF(N90:N90,"З")</f>
        <v>1</v>
      </c>
      <c r="AQ103" s="82"/>
      <c r="AR103" s="79"/>
      <c r="AS103" s="79"/>
      <c r="AT103" s="79"/>
      <c r="AU103" s="79">
        <f>COUNTIF(O23:O41,"З")+COUNTIF(O45:O48,"З")+COUNTIF(O51:O53,"З")+COUNTIF(O56:O66,"З")+COUNTIF(O71:O74,"З")+COUNTIF(O76:O79,"З")+COUNTIF(O81:O84,"З")+COUNTIF(O86:O89,"З")+COUNTIF(O90:O90,"З")</f>
        <v>1</v>
      </c>
      <c r="AV103" s="82"/>
      <c r="AW103" s="79"/>
      <c r="AX103" s="79"/>
      <c r="AY103" s="79"/>
      <c r="AZ103" s="79">
        <f>COUNTIF(P23:P41,"З")+COUNTIF(P45:P48,"З")+COUNTIF(P51:P53,"З")+COUNTIF(P56:P66,"З")+COUNTIF(P71:P74,"З")+COUNTIF(P76:P78,"З")+COUNTIF(P81:P84,"З")+COUNTIF(P86:P89,"З")+COUNTIF(P90:P90,"З")</f>
        <v>0</v>
      </c>
      <c r="BA103" s="82"/>
      <c r="BB103" s="79"/>
      <c r="BC103" s="79"/>
      <c r="BD103" s="79"/>
      <c r="BE103" s="158">
        <f t="shared" si="78"/>
        <v>4</v>
      </c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</row>
    <row r="104" spans="1:1011" ht="12" customHeight="1" x14ac:dyDescent="0.2">
      <c r="Q104" s="160"/>
      <c r="R104" s="160"/>
      <c r="S104" s="161"/>
      <c r="T104" s="148" t="s">
        <v>144</v>
      </c>
      <c r="U104" s="148"/>
      <c r="V104" s="148"/>
      <c r="W104" s="148"/>
      <c r="X104" s="148"/>
      <c r="Y104" s="148"/>
      <c r="Z104" s="148"/>
      <c r="AA104" s="148"/>
      <c r="AB104" s="162"/>
      <c r="AC104" s="148"/>
      <c r="AD104" s="148"/>
      <c r="AE104" s="148"/>
      <c r="AF104" s="148"/>
      <c r="AG104" s="162"/>
      <c r="AH104" s="148"/>
      <c r="AI104" s="148"/>
      <c r="AJ104" s="148"/>
      <c r="AK104" s="163"/>
      <c r="AL104" s="162"/>
      <c r="AM104" s="148"/>
      <c r="AN104" s="148"/>
      <c r="AO104" s="148"/>
      <c r="AQ104" s="162"/>
      <c r="AR104" s="148"/>
      <c r="AS104" s="148"/>
      <c r="AT104" s="148"/>
      <c r="AV104" s="162"/>
      <c r="AW104" s="148"/>
      <c r="AX104" s="148"/>
      <c r="AY104" s="148"/>
      <c r="BA104" s="162"/>
      <c r="BB104" s="148"/>
      <c r="BC104" s="148"/>
      <c r="BD104" s="148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</row>
    <row r="105" spans="1:1011" ht="12" customHeight="1" x14ac:dyDescent="0.2">
      <c r="Q105" s="160"/>
      <c r="R105" s="160"/>
      <c r="S105" s="161"/>
      <c r="AK105" s="164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</row>
    <row r="106" spans="1:1011" ht="12" customHeight="1" x14ac:dyDescent="0.2">
      <c r="Q106" s="160"/>
      <c r="R106" s="160"/>
      <c r="S106" s="161"/>
      <c r="AK106" s="164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</row>
    <row r="107" spans="1:1011" s="136" customFormat="1" ht="22.5" hidden="1" customHeight="1" x14ac:dyDescent="0.2">
      <c r="A107" s="222" t="s">
        <v>145</v>
      </c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165"/>
      <c r="AC107" s="166"/>
      <c r="AD107" s="166"/>
      <c r="AE107" s="166"/>
      <c r="AF107" s="167"/>
      <c r="AG107" s="165"/>
      <c r="AH107" s="166"/>
      <c r="AI107" s="166"/>
      <c r="AJ107" s="166"/>
      <c r="AK107" s="168"/>
      <c r="AL107" s="165"/>
      <c r="AM107" s="166"/>
      <c r="AN107" s="166"/>
      <c r="AO107" s="166"/>
      <c r="AP107" s="167"/>
      <c r="AQ107" s="165"/>
      <c r="AR107" s="166"/>
      <c r="AS107" s="166"/>
      <c r="AT107" s="166"/>
      <c r="AU107" s="167"/>
      <c r="AV107" s="165"/>
      <c r="AW107" s="166"/>
      <c r="AX107" s="166"/>
      <c r="AY107" s="166"/>
      <c r="AZ107" s="167"/>
      <c r="BA107" s="165"/>
      <c r="BB107" s="166"/>
      <c r="BC107" s="166"/>
      <c r="BD107" s="166"/>
    </row>
    <row r="108" spans="1:1011" s="136" customFormat="1" ht="12" hidden="1" customHeight="1" x14ac:dyDescent="0.2">
      <c r="A108" s="26"/>
      <c r="B108" s="169"/>
      <c r="K108" s="167"/>
      <c r="L108" s="167"/>
      <c r="M108" s="167"/>
      <c r="N108" s="167"/>
      <c r="O108" s="167"/>
      <c r="P108" s="167"/>
      <c r="Q108" s="170"/>
      <c r="R108" s="170"/>
      <c r="S108" s="171"/>
      <c r="T108" s="167"/>
      <c r="U108" s="167"/>
      <c r="V108" s="167"/>
      <c r="W108" s="167"/>
      <c r="X108" s="167"/>
      <c r="Y108" s="167"/>
      <c r="Z108" s="167"/>
      <c r="AA108" s="167"/>
      <c r="AB108" s="172"/>
      <c r="AC108" s="167"/>
      <c r="AD108" s="167"/>
      <c r="AE108" s="167"/>
      <c r="AF108" s="167"/>
      <c r="AG108" s="172"/>
      <c r="AH108" s="167"/>
      <c r="AI108" s="167"/>
      <c r="AJ108" s="167"/>
      <c r="AK108" s="168"/>
      <c r="AL108" s="172"/>
      <c r="AM108" s="167"/>
      <c r="AN108" s="167"/>
      <c r="AO108" s="167"/>
      <c r="AP108" s="167"/>
      <c r="AQ108" s="172"/>
      <c r="AR108" s="167"/>
      <c r="AS108" s="167"/>
      <c r="AT108" s="167"/>
      <c r="AU108" s="167"/>
      <c r="AV108" s="172"/>
      <c r="AW108" s="167"/>
      <c r="AX108" s="167"/>
      <c r="AY108" s="167"/>
      <c r="AZ108" s="167"/>
      <c r="BA108" s="172"/>
      <c r="BB108" s="167"/>
      <c r="BC108" s="167"/>
      <c r="BD108" s="167"/>
    </row>
    <row r="109" spans="1:1011" s="136" customFormat="1" ht="12" hidden="1" customHeight="1" x14ac:dyDescent="0.2">
      <c r="A109" s="173" t="s">
        <v>146</v>
      </c>
      <c r="B109" s="218" t="s">
        <v>147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174"/>
      <c r="AC109" s="175"/>
      <c r="AD109" s="175"/>
      <c r="AE109" s="175"/>
      <c r="AF109" s="167"/>
      <c r="AG109" s="174"/>
      <c r="AH109" s="175"/>
      <c r="AI109" s="175"/>
      <c r="AJ109" s="175"/>
      <c r="AK109" s="168"/>
      <c r="AL109" s="174"/>
      <c r="AM109" s="175"/>
      <c r="AN109" s="175"/>
      <c r="AO109" s="175"/>
      <c r="AP109" s="167"/>
      <c r="AQ109" s="174"/>
      <c r="AR109" s="175"/>
      <c r="AS109" s="175"/>
      <c r="AT109" s="175"/>
      <c r="AU109" s="167"/>
      <c r="AV109" s="174"/>
      <c r="AW109" s="175"/>
      <c r="AX109" s="175"/>
      <c r="AY109" s="175"/>
      <c r="AZ109" s="167"/>
      <c r="BA109" s="174"/>
      <c r="BB109" s="175"/>
      <c r="BC109" s="175"/>
      <c r="BD109" s="175"/>
    </row>
    <row r="110" spans="1:1011" s="136" customFormat="1" ht="12.75" hidden="1" customHeight="1" x14ac:dyDescent="0.2">
      <c r="A110" s="176"/>
      <c r="B110" s="218" t="s">
        <v>148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174"/>
      <c r="AC110" s="175"/>
      <c r="AD110" s="175"/>
      <c r="AE110" s="175"/>
      <c r="AF110" s="167"/>
      <c r="AG110" s="174"/>
      <c r="AH110" s="175"/>
      <c r="AI110" s="175"/>
      <c r="AJ110" s="175"/>
      <c r="AK110" s="168"/>
      <c r="AL110" s="174"/>
      <c r="AM110" s="175"/>
      <c r="AN110" s="175"/>
      <c r="AO110" s="175"/>
      <c r="AP110" s="167"/>
      <c r="AQ110" s="174"/>
      <c r="AR110" s="175"/>
      <c r="AS110" s="175"/>
      <c r="AT110" s="175"/>
      <c r="AU110" s="167"/>
      <c r="AV110" s="174"/>
      <c r="AW110" s="175"/>
      <c r="AX110" s="175"/>
      <c r="AY110" s="175"/>
      <c r="AZ110" s="167"/>
      <c r="BA110" s="174"/>
      <c r="BB110" s="175"/>
      <c r="BC110" s="175"/>
      <c r="BD110" s="175"/>
    </row>
    <row r="111" spans="1:1011" s="136" customFormat="1" ht="12.75" hidden="1" customHeight="1" x14ac:dyDescent="0.2">
      <c r="A111" s="176">
        <v>1</v>
      </c>
      <c r="B111" s="219" t="s">
        <v>149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177"/>
      <c r="AC111" s="178"/>
      <c r="AD111" s="178"/>
      <c r="AE111" s="178"/>
      <c r="AF111" s="167"/>
      <c r="AG111" s="177"/>
      <c r="AH111" s="178"/>
      <c r="AI111" s="178"/>
      <c r="AJ111" s="178"/>
      <c r="AK111" s="168"/>
      <c r="AL111" s="177"/>
      <c r="AM111" s="178"/>
      <c r="AN111" s="178"/>
      <c r="AO111" s="178"/>
      <c r="AP111" s="167"/>
      <c r="AQ111" s="177"/>
      <c r="AR111" s="178"/>
      <c r="AS111" s="178"/>
      <c r="AT111" s="178"/>
      <c r="AU111" s="167"/>
      <c r="AV111" s="177"/>
      <c r="AW111" s="178"/>
      <c r="AX111" s="178"/>
      <c r="AY111" s="178"/>
      <c r="AZ111" s="167"/>
      <c r="BA111" s="177"/>
      <c r="BB111" s="178"/>
      <c r="BC111" s="178"/>
      <c r="BD111" s="178"/>
    </row>
    <row r="112" spans="1:1011" s="136" customFormat="1" ht="12.75" hidden="1" customHeight="1" x14ac:dyDescent="0.2">
      <c r="A112" s="176">
        <v>2</v>
      </c>
      <c r="B112" s="219" t="s">
        <v>150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177"/>
      <c r="AC112" s="178"/>
      <c r="AD112" s="178"/>
      <c r="AE112" s="178"/>
      <c r="AF112" s="167"/>
      <c r="AG112" s="177"/>
      <c r="AH112" s="178"/>
      <c r="AI112" s="178"/>
      <c r="AJ112" s="178"/>
      <c r="AK112" s="168"/>
      <c r="AL112" s="177"/>
      <c r="AM112" s="178"/>
      <c r="AN112" s="178"/>
      <c r="AO112" s="178"/>
      <c r="AP112" s="167"/>
      <c r="AQ112" s="177"/>
      <c r="AR112" s="178"/>
      <c r="AS112" s="178"/>
      <c r="AT112" s="178"/>
      <c r="AU112" s="167"/>
      <c r="AV112" s="177"/>
      <c r="AW112" s="178"/>
      <c r="AX112" s="178"/>
      <c r="AY112" s="178"/>
      <c r="AZ112" s="167"/>
      <c r="BA112" s="177"/>
      <c r="BB112" s="178"/>
      <c r="BC112" s="178"/>
      <c r="BD112" s="178"/>
    </row>
    <row r="113" spans="1:56" s="136" customFormat="1" ht="12.75" hidden="1" customHeight="1" x14ac:dyDescent="0.2">
      <c r="A113" s="176">
        <v>3</v>
      </c>
      <c r="B113" s="219" t="s">
        <v>151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177"/>
      <c r="AC113" s="178"/>
      <c r="AD113" s="178"/>
      <c r="AE113" s="178"/>
      <c r="AF113" s="167"/>
      <c r="AG113" s="177"/>
      <c r="AH113" s="178"/>
      <c r="AI113" s="178"/>
      <c r="AJ113" s="178"/>
      <c r="AK113" s="168"/>
      <c r="AL113" s="177"/>
      <c r="AM113" s="178"/>
      <c r="AN113" s="178"/>
      <c r="AO113" s="178"/>
      <c r="AP113" s="167"/>
      <c r="AQ113" s="177"/>
      <c r="AR113" s="178"/>
      <c r="AS113" s="178"/>
      <c r="AT113" s="178"/>
      <c r="AU113" s="167"/>
      <c r="AV113" s="177"/>
      <c r="AW113" s="178"/>
      <c r="AX113" s="178"/>
      <c r="AY113" s="178"/>
      <c r="AZ113" s="167"/>
      <c r="BA113" s="177"/>
      <c r="BB113" s="178"/>
      <c r="BC113" s="178"/>
      <c r="BD113" s="178"/>
    </row>
    <row r="114" spans="1:56" s="136" customFormat="1" ht="12.75" hidden="1" customHeight="1" x14ac:dyDescent="0.2">
      <c r="A114" s="176">
        <v>4</v>
      </c>
      <c r="B114" s="219" t="s">
        <v>152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177"/>
      <c r="AC114" s="178"/>
      <c r="AD114" s="178"/>
      <c r="AE114" s="178"/>
      <c r="AF114" s="167"/>
      <c r="AG114" s="177"/>
      <c r="AH114" s="178"/>
      <c r="AI114" s="178"/>
      <c r="AJ114" s="178"/>
      <c r="AK114" s="168"/>
      <c r="AL114" s="177"/>
      <c r="AM114" s="178"/>
      <c r="AN114" s="178"/>
      <c r="AO114" s="178"/>
      <c r="AP114" s="167"/>
      <c r="AQ114" s="177"/>
      <c r="AR114" s="178"/>
      <c r="AS114" s="178"/>
      <c r="AT114" s="178"/>
      <c r="AU114" s="167"/>
      <c r="AV114" s="177"/>
      <c r="AW114" s="178"/>
      <c r="AX114" s="178"/>
      <c r="AY114" s="178"/>
      <c r="AZ114" s="167"/>
      <c r="BA114" s="177"/>
      <c r="BB114" s="178"/>
      <c r="BC114" s="178"/>
      <c r="BD114" s="178"/>
    </row>
    <row r="115" spans="1:56" s="136" customFormat="1" ht="12.75" hidden="1" customHeight="1" x14ac:dyDescent="0.2">
      <c r="A115" s="176">
        <v>5</v>
      </c>
      <c r="B115" s="219" t="s">
        <v>153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177"/>
      <c r="AC115" s="178"/>
      <c r="AD115" s="178"/>
      <c r="AE115" s="178"/>
      <c r="AF115" s="167"/>
      <c r="AG115" s="177"/>
      <c r="AH115" s="178"/>
      <c r="AI115" s="178"/>
      <c r="AJ115" s="178"/>
      <c r="AK115" s="168"/>
      <c r="AL115" s="177"/>
      <c r="AM115" s="178"/>
      <c r="AN115" s="178"/>
      <c r="AO115" s="178"/>
      <c r="AP115" s="167"/>
      <c r="AQ115" s="177"/>
      <c r="AR115" s="178"/>
      <c r="AS115" s="178"/>
      <c r="AT115" s="178"/>
      <c r="AU115" s="167"/>
      <c r="AV115" s="177"/>
      <c r="AW115" s="178"/>
      <c r="AX115" s="178"/>
      <c r="AY115" s="178"/>
      <c r="AZ115" s="167"/>
      <c r="BA115" s="177"/>
      <c r="BB115" s="178"/>
      <c r="BC115" s="178"/>
      <c r="BD115" s="178"/>
    </row>
    <row r="116" spans="1:56" s="136" customFormat="1" ht="12.75" hidden="1" customHeight="1" x14ac:dyDescent="0.2">
      <c r="A116" s="176">
        <v>6</v>
      </c>
      <c r="B116" s="219" t="s">
        <v>154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177"/>
      <c r="AC116" s="178"/>
      <c r="AD116" s="178"/>
      <c r="AE116" s="178"/>
      <c r="AF116" s="167"/>
      <c r="AG116" s="177"/>
      <c r="AH116" s="178"/>
      <c r="AI116" s="178"/>
      <c r="AJ116" s="178"/>
      <c r="AK116" s="168"/>
      <c r="AL116" s="177"/>
      <c r="AM116" s="178"/>
      <c r="AN116" s="178"/>
      <c r="AO116" s="178"/>
      <c r="AP116" s="167"/>
      <c r="AQ116" s="177"/>
      <c r="AR116" s="178"/>
      <c r="AS116" s="178"/>
      <c r="AT116" s="178"/>
      <c r="AU116" s="167"/>
      <c r="AV116" s="177"/>
      <c r="AW116" s="178"/>
      <c r="AX116" s="178"/>
      <c r="AY116" s="178"/>
      <c r="AZ116" s="167"/>
      <c r="BA116" s="177"/>
      <c r="BB116" s="178"/>
      <c r="BC116" s="178"/>
      <c r="BD116" s="178"/>
    </row>
    <row r="117" spans="1:56" s="136" customFormat="1" ht="11.25" hidden="1" x14ac:dyDescent="0.2">
      <c r="A117" s="176">
        <v>7</v>
      </c>
      <c r="B117" s="221" t="s">
        <v>155</v>
      </c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179"/>
      <c r="AC117" s="180"/>
      <c r="AD117" s="180"/>
      <c r="AE117" s="180"/>
      <c r="AF117" s="167"/>
      <c r="AG117" s="179"/>
      <c r="AH117" s="180"/>
      <c r="AI117" s="180"/>
      <c r="AJ117" s="180"/>
      <c r="AK117" s="168"/>
      <c r="AL117" s="179"/>
      <c r="AM117" s="180"/>
      <c r="AN117" s="180"/>
      <c r="AO117" s="180"/>
      <c r="AP117" s="167"/>
      <c r="AQ117" s="179"/>
      <c r="AR117" s="180"/>
      <c r="AS117" s="180"/>
      <c r="AT117" s="180"/>
      <c r="AU117" s="167"/>
      <c r="AV117" s="179"/>
      <c r="AW117" s="180"/>
      <c r="AX117" s="180"/>
      <c r="AY117" s="180"/>
      <c r="AZ117" s="167"/>
      <c r="BA117" s="179"/>
      <c r="BB117" s="180"/>
      <c r="BC117" s="180"/>
      <c r="BD117" s="180"/>
    </row>
    <row r="118" spans="1:56" s="136" customFormat="1" ht="12.75" hidden="1" customHeight="1" x14ac:dyDescent="0.2">
      <c r="A118" s="176">
        <v>8</v>
      </c>
      <c r="B118" s="219" t="s">
        <v>156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177"/>
      <c r="AC118" s="178"/>
      <c r="AD118" s="178"/>
      <c r="AE118" s="178"/>
      <c r="AF118" s="167"/>
      <c r="AG118" s="177"/>
      <c r="AH118" s="178"/>
      <c r="AI118" s="178"/>
      <c r="AJ118" s="178"/>
      <c r="AK118" s="168"/>
      <c r="AL118" s="177"/>
      <c r="AM118" s="178"/>
      <c r="AN118" s="178"/>
      <c r="AO118" s="178"/>
      <c r="AP118" s="167"/>
      <c r="AQ118" s="177"/>
      <c r="AR118" s="178"/>
      <c r="AS118" s="178"/>
      <c r="AT118" s="178"/>
      <c r="AU118" s="167"/>
      <c r="AV118" s="177"/>
      <c r="AW118" s="178"/>
      <c r="AX118" s="178"/>
      <c r="AY118" s="178"/>
      <c r="AZ118" s="167"/>
      <c r="BA118" s="177"/>
      <c r="BB118" s="178"/>
      <c r="BC118" s="178"/>
      <c r="BD118" s="178"/>
    </row>
    <row r="119" spans="1:56" s="136" customFormat="1" ht="12.75" hidden="1" customHeight="1" x14ac:dyDescent="0.2">
      <c r="A119" s="176">
        <v>9</v>
      </c>
      <c r="B119" s="220" t="s">
        <v>157</v>
      </c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181"/>
      <c r="AC119" s="182"/>
      <c r="AD119" s="182"/>
      <c r="AE119" s="182"/>
      <c r="AF119" s="167"/>
      <c r="AG119" s="181"/>
      <c r="AH119" s="182"/>
      <c r="AI119" s="182"/>
      <c r="AJ119" s="182"/>
      <c r="AK119" s="168"/>
      <c r="AL119" s="181"/>
      <c r="AM119" s="182"/>
      <c r="AN119" s="182"/>
      <c r="AO119" s="182"/>
      <c r="AP119" s="167"/>
      <c r="AQ119" s="181"/>
      <c r="AR119" s="182"/>
      <c r="AS119" s="182"/>
      <c r="AT119" s="182"/>
      <c r="AU119" s="167"/>
      <c r="AV119" s="181"/>
      <c r="AW119" s="182"/>
      <c r="AX119" s="182"/>
      <c r="AY119" s="182"/>
      <c r="AZ119" s="167"/>
      <c r="BA119" s="181"/>
      <c r="BB119" s="182"/>
      <c r="BC119" s="182"/>
      <c r="BD119" s="182"/>
    </row>
    <row r="120" spans="1:56" s="136" customFormat="1" ht="12.75" hidden="1" customHeight="1" x14ac:dyDescent="0.2">
      <c r="A120" s="176">
        <v>10</v>
      </c>
      <c r="B120" s="219" t="s">
        <v>158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177"/>
      <c r="AC120" s="178"/>
      <c r="AD120" s="178"/>
      <c r="AE120" s="178"/>
      <c r="AF120" s="167"/>
      <c r="AG120" s="177"/>
      <c r="AH120" s="178"/>
      <c r="AI120" s="178"/>
      <c r="AJ120" s="178"/>
      <c r="AK120" s="168"/>
      <c r="AL120" s="177"/>
      <c r="AM120" s="178"/>
      <c r="AN120" s="178"/>
      <c r="AO120" s="178"/>
      <c r="AP120" s="167"/>
      <c r="AQ120" s="177"/>
      <c r="AR120" s="178"/>
      <c r="AS120" s="178"/>
      <c r="AT120" s="178"/>
      <c r="AU120" s="167"/>
      <c r="AV120" s="177"/>
      <c r="AW120" s="178"/>
      <c r="AX120" s="178"/>
      <c r="AY120" s="178"/>
      <c r="AZ120" s="167"/>
      <c r="BA120" s="177"/>
      <c r="BB120" s="178"/>
      <c r="BC120" s="178"/>
      <c r="BD120" s="178"/>
    </row>
    <row r="121" spans="1:56" s="136" customFormat="1" ht="12.75" hidden="1" customHeight="1" x14ac:dyDescent="0.2">
      <c r="A121" s="176">
        <v>11</v>
      </c>
      <c r="B121" s="219" t="s">
        <v>159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177"/>
      <c r="AC121" s="178"/>
      <c r="AD121" s="178"/>
      <c r="AE121" s="178"/>
      <c r="AF121" s="167"/>
      <c r="AG121" s="177"/>
      <c r="AH121" s="178"/>
      <c r="AI121" s="178"/>
      <c r="AJ121" s="178"/>
      <c r="AK121" s="168"/>
      <c r="AL121" s="177"/>
      <c r="AM121" s="178"/>
      <c r="AN121" s="178"/>
      <c r="AO121" s="178"/>
      <c r="AP121" s="167"/>
      <c r="AQ121" s="177"/>
      <c r="AR121" s="178"/>
      <c r="AS121" s="178"/>
      <c r="AT121" s="178"/>
      <c r="AU121" s="167"/>
      <c r="AV121" s="177"/>
      <c r="AW121" s="178"/>
      <c r="AX121" s="178"/>
      <c r="AY121" s="178"/>
      <c r="AZ121" s="167"/>
      <c r="BA121" s="177"/>
      <c r="BB121" s="178"/>
      <c r="BC121" s="178"/>
      <c r="BD121" s="178"/>
    </row>
    <row r="122" spans="1:56" s="136" customFormat="1" ht="12.75" hidden="1" customHeight="1" x14ac:dyDescent="0.2">
      <c r="A122" s="176">
        <v>12</v>
      </c>
      <c r="B122" s="219" t="s">
        <v>160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177"/>
      <c r="AC122" s="178"/>
      <c r="AD122" s="178"/>
      <c r="AE122" s="178"/>
      <c r="AF122" s="167"/>
      <c r="AG122" s="177"/>
      <c r="AH122" s="178"/>
      <c r="AI122" s="178"/>
      <c r="AJ122" s="178"/>
      <c r="AK122" s="168"/>
      <c r="AL122" s="177"/>
      <c r="AM122" s="178"/>
      <c r="AN122" s="178"/>
      <c r="AO122" s="178"/>
      <c r="AP122" s="167"/>
      <c r="AQ122" s="177"/>
      <c r="AR122" s="178"/>
      <c r="AS122" s="178"/>
      <c r="AT122" s="178"/>
      <c r="AU122" s="167"/>
      <c r="AV122" s="177"/>
      <c r="AW122" s="178"/>
      <c r="AX122" s="178"/>
      <c r="AY122" s="178"/>
      <c r="AZ122" s="167"/>
      <c r="BA122" s="177"/>
      <c r="BB122" s="178"/>
      <c r="BC122" s="178"/>
      <c r="BD122" s="178"/>
    </row>
    <row r="123" spans="1:56" s="136" customFormat="1" ht="12.75" hidden="1" customHeight="1" x14ac:dyDescent="0.2">
      <c r="A123" s="176">
        <v>13</v>
      </c>
      <c r="B123" s="220" t="s">
        <v>161</v>
      </c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181"/>
      <c r="AC123" s="182"/>
      <c r="AD123" s="182"/>
      <c r="AE123" s="182"/>
      <c r="AF123" s="167"/>
      <c r="AG123" s="181"/>
      <c r="AH123" s="182"/>
      <c r="AI123" s="182"/>
      <c r="AJ123" s="182"/>
      <c r="AK123" s="168"/>
      <c r="AL123" s="181"/>
      <c r="AM123" s="182"/>
      <c r="AN123" s="182"/>
      <c r="AO123" s="182"/>
      <c r="AP123" s="167"/>
      <c r="AQ123" s="181"/>
      <c r="AR123" s="182"/>
      <c r="AS123" s="182"/>
      <c r="AT123" s="182"/>
      <c r="AU123" s="167"/>
      <c r="AV123" s="181"/>
      <c r="AW123" s="182"/>
      <c r="AX123" s="182"/>
      <c r="AY123" s="182"/>
      <c r="AZ123" s="167"/>
      <c r="BA123" s="181"/>
      <c r="BB123" s="182"/>
      <c r="BC123" s="182"/>
      <c r="BD123" s="182"/>
    </row>
    <row r="124" spans="1:56" s="136" customFormat="1" ht="12.75" hidden="1" customHeight="1" x14ac:dyDescent="0.2">
      <c r="A124" s="176"/>
      <c r="B124" s="218" t="s">
        <v>162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174"/>
      <c r="AC124" s="175"/>
      <c r="AD124" s="175"/>
      <c r="AE124" s="175"/>
      <c r="AF124" s="167"/>
      <c r="AG124" s="174"/>
      <c r="AH124" s="175"/>
      <c r="AI124" s="175"/>
      <c r="AJ124" s="175"/>
      <c r="AK124" s="168"/>
      <c r="AL124" s="174"/>
      <c r="AM124" s="175"/>
      <c r="AN124" s="175"/>
      <c r="AO124" s="175"/>
      <c r="AP124" s="167"/>
      <c r="AQ124" s="174"/>
      <c r="AR124" s="175"/>
      <c r="AS124" s="175"/>
      <c r="AT124" s="175"/>
      <c r="AU124" s="167"/>
      <c r="AV124" s="174"/>
      <c r="AW124" s="175"/>
      <c r="AX124" s="175"/>
      <c r="AY124" s="175"/>
      <c r="AZ124" s="167"/>
      <c r="BA124" s="174"/>
      <c r="BB124" s="175"/>
      <c r="BC124" s="175"/>
      <c r="BD124" s="175"/>
    </row>
    <row r="125" spans="1:56" s="136" customFormat="1" ht="12.75" hidden="1" customHeight="1" x14ac:dyDescent="0.2">
      <c r="A125" s="176">
        <v>1</v>
      </c>
      <c r="B125" s="219" t="s">
        <v>163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177"/>
      <c r="AC125" s="178"/>
      <c r="AD125" s="178"/>
      <c r="AE125" s="178"/>
      <c r="AF125" s="167"/>
      <c r="AG125" s="177"/>
      <c r="AH125" s="178"/>
      <c r="AI125" s="178"/>
      <c r="AJ125" s="178"/>
      <c r="AK125" s="168"/>
      <c r="AL125" s="177"/>
      <c r="AM125" s="178"/>
      <c r="AN125" s="178"/>
      <c r="AO125" s="178"/>
      <c r="AP125" s="167"/>
      <c r="AQ125" s="177"/>
      <c r="AR125" s="178"/>
      <c r="AS125" s="178"/>
      <c r="AT125" s="178"/>
      <c r="AU125" s="167"/>
      <c r="AV125" s="177"/>
      <c r="AW125" s="178"/>
      <c r="AX125" s="178"/>
      <c r="AY125" s="178"/>
      <c r="AZ125" s="167"/>
      <c r="BA125" s="177"/>
      <c r="BB125" s="178"/>
      <c r="BC125" s="178"/>
      <c r="BD125" s="178"/>
    </row>
    <row r="126" spans="1:56" s="136" customFormat="1" ht="11.25" hidden="1" x14ac:dyDescent="0.2">
      <c r="A126" s="176">
        <v>2</v>
      </c>
      <c r="B126" s="221" t="s">
        <v>164</v>
      </c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179"/>
      <c r="AC126" s="180"/>
      <c r="AD126" s="180"/>
      <c r="AE126" s="180"/>
      <c r="AF126" s="167"/>
      <c r="AG126" s="179"/>
      <c r="AH126" s="180"/>
      <c r="AI126" s="180"/>
      <c r="AJ126" s="180"/>
      <c r="AK126" s="168"/>
      <c r="AL126" s="179"/>
      <c r="AM126" s="180"/>
      <c r="AN126" s="180"/>
      <c r="AO126" s="180"/>
      <c r="AP126" s="167"/>
      <c r="AQ126" s="179"/>
      <c r="AR126" s="180"/>
      <c r="AS126" s="180"/>
      <c r="AT126" s="180"/>
      <c r="AU126" s="167"/>
      <c r="AV126" s="179"/>
      <c r="AW126" s="180"/>
      <c r="AX126" s="180"/>
      <c r="AY126" s="180"/>
      <c r="AZ126" s="167"/>
      <c r="BA126" s="179"/>
      <c r="BB126" s="180"/>
      <c r="BC126" s="180"/>
      <c r="BD126" s="180"/>
    </row>
    <row r="127" spans="1:56" s="136" customFormat="1" ht="12.75" hidden="1" customHeight="1" x14ac:dyDescent="0.2">
      <c r="A127" s="176">
        <v>3</v>
      </c>
      <c r="B127" s="219" t="s">
        <v>165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177"/>
      <c r="AC127" s="178"/>
      <c r="AD127" s="178"/>
      <c r="AE127" s="178"/>
      <c r="AF127" s="167"/>
      <c r="AG127" s="177"/>
      <c r="AH127" s="178"/>
      <c r="AI127" s="178"/>
      <c r="AJ127" s="178"/>
      <c r="AK127" s="168"/>
      <c r="AL127" s="177"/>
      <c r="AM127" s="178"/>
      <c r="AN127" s="178"/>
      <c r="AO127" s="178"/>
      <c r="AP127" s="167"/>
      <c r="AQ127" s="177"/>
      <c r="AR127" s="178"/>
      <c r="AS127" s="178"/>
      <c r="AT127" s="178"/>
      <c r="AU127" s="167"/>
      <c r="AV127" s="177"/>
      <c r="AW127" s="178"/>
      <c r="AX127" s="178"/>
      <c r="AY127" s="178"/>
      <c r="AZ127" s="167"/>
      <c r="BA127" s="177"/>
      <c r="BB127" s="178"/>
      <c r="BC127" s="178"/>
      <c r="BD127" s="178"/>
    </row>
    <row r="128" spans="1:56" s="136" customFormat="1" ht="12.75" hidden="1" customHeight="1" x14ac:dyDescent="0.2">
      <c r="A128" s="176"/>
      <c r="B128" s="218" t="s">
        <v>166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174"/>
      <c r="AC128" s="175"/>
      <c r="AD128" s="175"/>
      <c r="AE128" s="175"/>
      <c r="AF128" s="167"/>
      <c r="AG128" s="174"/>
      <c r="AH128" s="175"/>
      <c r="AI128" s="175"/>
      <c r="AJ128" s="175"/>
      <c r="AK128" s="168"/>
      <c r="AL128" s="174"/>
      <c r="AM128" s="175"/>
      <c r="AN128" s="175"/>
      <c r="AO128" s="175"/>
      <c r="AP128" s="167"/>
      <c r="AQ128" s="174"/>
      <c r="AR128" s="175"/>
      <c r="AS128" s="175"/>
      <c r="AT128" s="175"/>
      <c r="AU128" s="167"/>
      <c r="AV128" s="174"/>
      <c r="AW128" s="175"/>
      <c r="AX128" s="175"/>
      <c r="AY128" s="175"/>
      <c r="AZ128" s="167"/>
      <c r="BA128" s="174"/>
      <c r="BB128" s="175"/>
      <c r="BC128" s="175"/>
      <c r="BD128" s="175"/>
    </row>
    <row r="129" spans="1:1011" s="136" customFormat="1" ht="12.75" hidden="1" customHeight="1" x14ac:dyDescent="0.2">
      <c r="A129" s="176">
        <v>1</v>
      </c>
      <c r="B129" s="219" t="s">
        <v>167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177"/>
      <c r="AC129" s="178"/>
      <c r="AD129" s="178"/>
      <c r="AE129" s="178"/>
      <c r="AF129" s="167"/>
      <c r="AG129" s="177"/>
      <c r="AH129" s="178"/>
      <c r="AI129" s="178"/>
      <c r="AJ129" s="178"/>
      <c r="AK129" s="168"/>
      <c r="AL129" s="177"/>
      <c r="AM129" s="178"/>
      <c r="AN129" s="178"/>
      <c r="AO129" s="178"/>
      <c r="AP129" s="167"/>
      <c r="AQ129" s="177"/>
      <c r="AR129" s="178"/>
      <c r="AS129" s="178"/>
      <c r="AT129" s="178"/>
      <c r="AU129" s="167"/>
      <c r="AV129" s="177"/>
      <c r="AW129" s="178"/>
      <c r="AX129" s="178"/>
      <c r="AY129" s="178"/>
      <c r="AZ129" s="167"/>
      <c r="BA129" s="177"/>
      <c r="BB129" s="178"/>
      <c r="BC129" s="178"/>
      <c r="BD129" s="178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</row>
    <row r="130" spans="1:1011" s="136" customFormat="1" ht="12.75" hidden="1" customHeight="1" x14ac:dyDescent="0.2">
      <c r="A130" s="176">
        <v>2</v>
      </c>
      <c r="B130" s="219" t="s">
        <v>168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177"/>
      <c r="AC130" s="178"/>
      <c r="AD130" s="178"/>
      <c r="AE130" s="178"/>
      <c r="AF130" s="167"/>
      <c r="AG130" s="177"/>
      <c r="AH130" s="178"/>
      <c r="AI130" s="178"/>
      <c r="AJ130" s="178"/>
      <c r="AK130" s="168"/>
      <c r="AL130" s="177"/>
      <c r="AM130" s="178"/>
      <c r="AN130" s="178"/>
      <c r="AO130" s="178"/>
      <c r="AP130" s="167"/>
      <c r="AQ130" s="177"/>
      <c r="AR130" s="178"/>
      <c r="AS130" s="178"/>
      <c r="AT130" s="178"/>
      <c r="AU130" s="167"/>
      <c r="AV130" s="177"/>
      <c r="AW130" s="178"/>
      <c r="AX130" s="178"/>
      <c r="AY130" s="178"/>
      <c r="AZ130" s="167"/>
      <c r="BA130" s="177"/>
      <c r="BB130" s="178"/>
      <c r="BC130" s="178"/>
      <c r="BD130" s="178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</row>
    <row r="131" spans="1:1011" s="136" customFormat="1" ht="12.75" hidden="1" customHeight="1" x14ac:dyDescent="0.2">
      <c r="A131" s="176">
        <v>3</v>
      </c>
      <c r="B131" s="219" t="s">
        <v>169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177"/>
      <c r="AC131" s="178"/>
      <c r="AD131" s="178"/>
      <c r="AE131" s="178"/>
      <c r="AF131" s="167"/>
      <c r="AG131" s="177"/>
      <c r="AH131" s="178"/>
      <c r="AI131" s="178"/>
      <c r="AJ131" s="178"/>
      <c r="AK131" s="168"/>
      <c r="AL131" s="177"/>
      <c r="AM131" s="178"/>
      <c r="AN131" s="178"/>
      <c r="AO131" s="178"/>
      <c r="AP131" s="167"/>
      <c r="AQ131" s="177"/>
      <c r="AR131" s="178"/>
      <c r="AS131" s="178"/>
      <c r="AT131" s="178"/>
      <c r="AU131" s="167"/>
      <c r="AV131" s="177"/>
      <c r="AW131" s="178"/>
      <c r="AX131" s="178"/>
      <c r="AY131" s="178"/>
      <c r="AZ131" s="167"/>
      <c r="BA131" s="177"/>
      <c r="BB131" s="178"/>
      <c r="BC131" s="178"/>
      <c r="BD131" s="178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</row>
    <row r="132" spans="1:1011" s="136" customFormat="1" ht="12.75" hidden="1" customHeight="1" x14ac:dyDescent="0.2">
      <c r="A132" s="176"/>
      <c r="B132" s="218" t="s">
        <v>170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174"/>
      <c r="AC132" s="175"/>
      <c r="AD132" s="175"/>
      <c r="AE132" s="175"/>
      <c r="AF132" s="167"/>
      <c r="AG132" s="174"/>
      <c r="AH132" s="175"/>
      <c r="AI132" s="175"/>
      <c r="AJ132" s="175"/>
      <c r="AK132" s="168"/>
      <c r="AL132" s="174"/>
      <c r="AM132" s="175"/>
      <c r="AN132" s="175"/>
      <c r="AO132" s="175"/>
      <c r="AP132" s="167"/>
      <c r="AQ132" s="174"/>
      <c r="AR132" s="175"/>
      <c r="AS132" s="175"/>
      <c r="AT132" s="175"/>
      <c r="AU132" s="167"/>
      <c r="AV132" s="174"/>
      <c r="AW132" s="175"/>
      <c r="AX132" s="175"/>
      <c r="AY132" s="175"/>
      <c r="AZ132" s="167"/>
      <c r="BA132" s="174"/>
      <c r="BB132" s="175"/>
      <c r="BC132" s="175"/>
      <c r="BD132" s="175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</row>
    <row r="133" spans="1:1011" s="136" customFormat="1" ht="12.75" hidden="1" customHeight="1" x14ac:dyDescent="0.2">
      <c r="A133" s="176">
        <v>1</v>
      </c>
      <c r="B133" s="220" t="s">
        <v>171</v>
      </c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181"/>
      <c r="AC133" s="182"/>
      <c r="AD133" s="182"/>
      <c r="AE133" s="182"/>
      <c r="AF133" s="167"/>
      <c r="AG133" s="181"/>
      <c r="AH133" s="182"/>
      <c r="AI133" s="182"/>
      <c r="AJ133" s="182"/>
      <c r="AK133" s="168"/>
      <c r="AL133" s="181"/>
      <c r="AM133" s="182"/>
      <c r="AN133" s="182"/>
      <c r="AO133" s="182"/>
      <c r="AP133" s="167"/>
      <c r="AQ133" s="181"/>
      <c r="AR133" s="182"/>
      <c r="AS133" s="182"/>
      <c r="AT133" s="182"/>
      <c r="AU133" s="167"/>
      <c r="AV133" s="181"/>
      <c r="AW133" s="182"/>
      <c r="AX133" s="182"/>
      <c r="AY133" s="182"/>
      <c r="AZ133" s="167"/>
      <c r="BA133" s="181"/>
      <c r="BB133" s="182"/>
      <c r="BC133" s="182"/>
      <c r="BD133" s="182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</row>
    <row r="134" spans="1:1011" s="136" customFormat="1" ht="12.75" hidden="1" customHeight="1" x14ac:dyDescent="0.2">
      <c r="A134" s="176">
        <v>2</v>
      </c>
      <c r="B134" s="220" t="s">
        <v>172</v>
      </c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181"/>
      <c r="AC134" s="182"/>
      <c r="AD134" s="182"/>
      <c r="AE134" s="182"/>
      <c r="AF134" s="167"/>
      <c r="AG134" s="181"/>
      <c r="AH134" s="182"/>
      <c r="AI134" s="182"/>
      <c r="AJ134" s="182"/>
      <c r="AK134" s="168"/>
      <c r="AL134" s="181"/>
      <c r="AM134" s="182"/>
      <c r="AN134" s="182"/>
      <c r="AO134" s="182"/>
      <c r="AP134" s="167"/>
      <c r="AQ134" s="181"/>
      <c r="AR134" s="182"/>
      <c r="AS134" s="182"/>
      <c r="AT134" s="182"/>
      <c r="AU134" s="167"/>
      <c r="AV134" s="181"/>
      <c r="AW134" s="182"/>
      <c r="AX134" s="182"/>
      <c r="AY134" s="182"/>
      <c r="AZ134" s="167"/>
      <c r="BA134" s="181"/>
      <c r="BB134" s="182"/>
      <c r="BC134" s="182"/>
      <c r="BD134" s="182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</row>
    <row r="135" spans="1:1011" s="136" customFormat="1" ht="12.75" hidden="1" customHeight="1" x14ac:dyDescent="0.2">
      <c r="A135" s="176">
        <v>3</v>
      </c>
      <c r="B135" s="220" t="s">
        <v>173</v>
      </c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181"/>
      <c r="AC135" s="182"/>
      <c r="AD135" s="182"/>
      <c r="AE135" s="182"/>
      <c r="AF135" s="167"/>
      <c r="AG135" s="181"/>
      <c r="AH135" s="182"/>
      <c r="AI135" s="182"/>
      <c r="AJ135" s="182"/>
      <c r="AK135" s="168"/>
      <c r="AL135" s="181"/>
      <c r="AM135" s="182"/>
      <c r="AN135" s="182"/>
      <c r="AO135" s="182"/>
      <c r="AP135" s="167"/>
      <c r="AQ135" s="181"/>
      <c r="AR135" s="182"/>
      <c r="AS135" s="182"/>
      <c r="AT135" s="182"/>
      <c r="AU135" s="167"/>
      <c r="AV135" s="181"/>
      <c r="AW135" s="182"/>
      <c r="AX135" s="182"/>
      <c r="AY135" s="182"/>
      <c r="AZ135" s="167"/>
      <c r="BA135" s="181"/>
      <c r="BB135" s="182"/>
      <c r="BC135" s="182"/>
      <c r="BD135" s="182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</row>
    <row r="136" spans="1:1011" s="136" customFormat="1" ht="12.75" hidden="1" customHeight="1" x14ac:dyDescent="0.2">
      <c r="A136" s="176"/>
      <c r="B136" s="218" t="s">
        <v>174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174"/>
      <c r="AC136" s="175"/>
      <c r="AD136" s="175"/>
      <c r="AE136" s="175"/>
      <c r="AF136" s="167"/>
      <c r="AG136" s="174"/>
      <c r="AH136" s="175"/>
      <c r="AI136" s="175"/>
      <c r="AJ136" s="175"/>
      <c r="AK136" s="168"/>
      <c r="AL136" s="174"/>
      <c r="AM136" s="175"/>
      <c r="AN136" s="175"/>
      <c r="AO136" s="175"/>
      <c r="AP136" s="167"/>
      <c r="AQ136" s="174"/>
      <c r="AR136" s="175"/>
      <c r="AS136" s="175"/>
      <c r="AT136" s="175"/>
      <c r="AU136" s="167"/>
      <c r="AV136" s="174"/>
      <c r="AW136" s="175"/>
      <c r="AX136" s="175"/>
      <c r="AY136" s="175"/>
      <c r="AZ136" s="167"/>
      <c r="BA136" s="174"/>
      <c r="BB136" s="175"/>
      <c r="BC136" s="175"/>
      <c r="BD136" s="175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</row>
    <row r="137" spans="1:1011" s="136" customFormat="1" ht="12.75" hidden="1" customHeight="1" x14ac:dyDescent="0.2">
      <c r="A137" s="176">
        <v>1</v>
      </c>
      <c r="B137" s="219" t="s">
        <v>175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177"/>
      <c r="AC137" s="178"/>
      <c r="AD137" s="178"/>
      <c r="AE137" s="178"/>
      <c r="AF137" s="167"/>
      <c r="AG137" s="177"/>
      <c r="AH137" s="178"/>
      <c r="AI137" s="178"/>
      <c r="AJ137" s="178"/>
      <c r="AK137" s="168"/>
      <c r="AL137" s="177"/>
      <c r="AM137" s="178"/>
      <c r="AN137" s="178"/>
      <c r="AO137" s="178"/>
      <c r="AP137" s="167"/>
      <c r="AQ137" s="177"/>
      <c r="AR137" s="178"/>
      <c r="AS137" s="178"/>
      <c r="AT137" s="178"/>
      <c r="AU137" s="167"/>
      <c r="AV137" s="177"/>
      <c r="AW137" s="178"/>
      <c r="AX137" s="178"/>
      <c r="AY137" s="178"/>
      <c r="AZ137" s="167"/>
      <c r="BA137" s="177"/>
      <c r="BB137" s="178"/>
      <c r="BC137" s="178"/>
      <c r="BD137" s="178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</row>
    <row r="138" spans="1:1011" s="136" customFormat="1" ht="12.75" hidden="1" customHeight="1" x14ac:dyDescent="0.2">
      <c r="A138" s="176">
        <v>2</v>
      </c>
      <c r="B138" s="219" t="s">
        <v>176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177"/>
      <c r="AC138" s="178"/>
      <c r="AD138" s="178"/>
      <c r="AE138" s="178"/>
      <c r="AF138" s="167"/>
      <c r="AG138" s="177"/>
      <c r="AH138" s="178"/>
      <c r="AI138" s="178"/>
      <c r="AJ138" s="178"/>
      <c r="AK138" s="168"/>
      <c r="AL138" s="177"/>
      <c r="AM138" s="178"/>
      <c r="AN138" s="178"/>
      <c r="AO138" s="178"/>
      <c r="AP138" s="167"/>
      <c r="AQ138" s="177"/>
      <c r="AR138" s="178"/>
      <c r="AS138" s="178"/>
      <c r="AT138" s="178"/>
      <c r="AU138" s="167"/>
      <c r="AV138" s="177"/>
      <c r="AW138" s="178"/>
      <c r="AX138" s="178"/>
      <c r="AY138" s="178"/>
      <c r="AZ138" s="167"/>
      <c r="BA138" s="177"/>
      <c r="BB138" s="178"/>
      <c r="BC138" s="178"/>
      <c r="BD138" s="178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</row>
    <row r="139" spans="1:1011" s="136" customFormat="1" ht="12.75" hidden="1" customHeight="1" x14ac:dyDescent="0.2">
      <c r="A139" s="176">
        <v>3</v>
      </c>
      <c r="B139" s="219" t="s">
        <v>177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177"/>
      <c r="AC139" s="178"/>
      <c r="AD139" s="178"/>
      <c r="AE139" s="178"/>
      <c r="AF139" s="167"/>
      <c r="AG139" s="177"/>
      <c r="AH139" s="178"/>
      <c r="AI139" s="178"/>
      <c r="AJ139" s="178"/>
      <c r="AK139" s="168"/>
      <c r="AL139" s="177"/>
      <c r="AM139" s="178"/>
      <c r="AN139" s="178"/>
      <c r="AO139" s="178"/>
      <c r="AP139" s="167"/>
      <c r="AQ139" s="177"/>
      <c r="AR139" s="178"/>
      <c r="AS139" s="178"/>
      <c r="AT139" s="178"/>
      <c r="AU139" s="167"/>
      <c r="AV139" s="177"/>
      <c r="AW139" s="178"/>
      <c r="AX139" s="178"/>
      <c r="AY139" s="178"/>
      <c r="AZ139" s="167"/>
      <c r="BA139" s="177"/>
      <c r="BB139" s="178"/>
      <c r="BC139" s="178"/>
      <c r="BD139" s="178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</row>
    <row r="140" spans="1:1011" s="136" customFormat="1" ht="12.75" hidden="1" customHeight="1" x14ac:dyDescent="0.2">
      <c r="A140" s="176"/>
      <c r="B140" s="218" t="s">
        <v>178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174"/>
      <c r="AC140" s="175"/>
      <c r="AD140" s="175"/>
      <c r="AE140" s="175"/>
      <c r="AF140" s="167"/>
      <c r="AG140" s="174"/>
      <c r="AH140" s="175"/>
      <c r="AI140" s="175"/>
      <c r="AJ140" s="175"/>
      <c r="AK140" s="168"/>
      <c r="AL140" s="174"/>
      <c r="AM140" s="175"/>
      <c r="AN140" s="175"/>
      <c r="AO140" s="175"/>
      <c r="AP140" s="167"/>
      <c r="AQ140" s="174"/>
      <c r="AR140" s="175"/>
      <c r="AS140" s="175"/>
      <c r="AT140" s="175"/>
      <c r="AU140" s="167"/>
      <c r="AV140" s="174"/>
      <c r="AW140" s="175"/>
      <c r="AX140" s="175"/>
      <c r="AY140" s="175"/>
      <c r="AZ140" s="167"/>
      <c r="BA140" s="174"/>
      <c r="BB140" s="175"/>
      <c r="BC140" s="175"/>
      <c r="BD140" s="175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</row>
    <row r="141" spans="1:1011" s="136" customFormat="1" ht="12.75" hidden="1" customHeight="1" x14ac:dyDescent="0.2">
      <c r="A141" s="176">
        <v>1</v>
      </c>
      <c r="B141" s="219" t="s">
        <v>179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177"/>
      <c r="AC141" s="178"/>
      <c r="AD141" s="178"/>
      <c r="AE141" s="178"/>
      <c r="AF141" s="167"/>
      <c r="AG141" s="177"/>
      <c r="AH141" s="178"/>
      <c r="AI141" s="178"/>
      <c r="AJ141" s="178"/>
      <c r="AK141" s="168"/>
      <c r="AL141" s="177"/>
      <c r="AM141" s="178"/>
      <c r="AN141" s="178"/>
      <c r="AO141" s="178"/>
      <c r="AP141" s="167"/>
      <c r="AQ141" s="177"/>
      <c r="AR141" s="178"/>
      <c r="AS141" s="178"/>
      <c r="AT141" s="178"/>
      <c r="AU141" s="167"/>
      <c r="AV141" s="177"/>
      <c r="AW141" s="178"/>
      <c r="AX141" s="178"/>
      <c r="AY141" s="178"/>
      <c r="AZ141" s="167"/>
      <c r="BA141" s="177"/>
      <c r="BB141" s="178"/>
      <c r="BC141" s="178"/>
      <c r="BD141" s="178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</row>
    <row r="142" spans="1:1011" s="136" customFormat="1" ht="12.75" hidden="1" customHeight="1" x14ac:dyDescent="0.2">
      <c r="A142" s="176">
        <v>2</v>
      </c>
      <c r="B142" s="219" t="s">
        <v>180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177"/>
      <c r="AC142" s="178"/>
      <c r="AD142" s="178"/>
      <c r="AE142" s="178"/>
      <c r="AF142" s="167"/>
      <c r="AG142" s="177"/>
      <c r="AH142" s="178"/>
      <c r="AI142" s="178"/>
      <c r="AJ142" s="178"/>
      <c r="AK142" s="168"/>
      <c r="AL142" s="177"/>
      <c r="AM142" s="178"/>
      <c r="AN142" s="178"/>
      <c r="AO142" s="178"/>
      <c r="AP142" s="167"/>
      <c r="AQ142" s="177"/>
      <c r="AR142" s="178"/>
      <c r="AS142" s="178"/>
      <c r="AT142" s="178"/>
      <c r="AU142" s="167"/>
      <c r="AV142" s="177"/>
      <c r="AW142" s="178"/>
      <c r="AX142" s="178"/>
      <c r="AY142" s="178"/>
      <c r="AZ142" s="167"/>
      <c r="BA142" s="177"/>
      <c r="BB142" s="178"/>
      <c r="BC142" s="178"/>
      <c r="BD142" s="178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</row>
    <row r="143" spans="1:1011" hidden="1" x14ac:dyDescent="0.2">
      <c r="AK143" s="164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</row>
    <row r="144" spans="1:1011" hidden="1" x14ac:dyDescent="0.2">
      <c r="AK144" s="16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</row>
    <row r="145" spans="1:1011" hidden="1" x14ac:dyDescent="0.2">
      <c r="AK145" s="164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</row>
    <row r="146" spans="1:1011" hidden="1" x14ac:dyDescent="0.2">
      <c r="AK146" s="164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</row>
    <row r="147" spans="1:1011" hidden="1" x14ac:dyDescent="0.2">
      <c r="AK147" s="164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</row>
    <row r="148" spans="1:1011" hidden="1" x14ac:dyDescent="0.2">
      <c r="AK148" s="164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</row>
    <row r="149" spans="1:1011" hidden="1" x14ac:dyDescent="0.2">
      <c r="AK149" s="164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</row>
    <row r="150" spans="1:1011" hidden="1" x14ac:dyDescent="0.2">
      <c r="AK150" s="164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</row>
    <row r="151" spans="1:1011" hidden="1" x14ac:dyDescent="0.2">
      <c r="AK151" s="164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</row>
    <row r="152" spans="1:1011" hidden="1" x14ac:dyDescent="0.2">
      <c r="AK152" s="164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</row>
    <row r="153" spans="1:1011" hidden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 s="164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</row>
    <row r="154" spans="1:1011" hidden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 s="16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</row>
    <row r="155" spans="1:1011" hidden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 s="164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</row>
    <row r="156" spans="1:1011" hidden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 s="164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</row>
    <row r="157" spans="1:1011" hidden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 s="164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</row>
    <row r="158" spans="1:1011" hidden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 s="164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</row>
    <row r="159" spans="1:1011" hidden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 s="164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</row>
    <row r="160" spans="1:1011" hidden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 s="164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</row>
    <row r="161" spans="37:37" customFormat="1" hidden="1" x14ac:dyDescent="0.2">
      <c r="AK161" s="164"/>
    </row>
    <row r="162" spans="37:37" customFormat="1" hidden="1" x14ac:dyDescent="0.2">
      <c r="AK162" s="164"/>
    </row>
    <row r="163" spans="37:37" customFormat="1" hidden="1" x14ac:dyDescent="0.2">
      <c r="AK163" s="164"/>
    </row>
    <row r="164" spans="37:37" customFormat="1" hidden="1" x14ac:dyDescent="0.2">
      <c r="AK164" s="164"/>
    </row>
    <row r="165" spans="37:37" customFormat="1" hidden="1" x14ac:dyDescent="0.2">
      <c r="AK165" s="164"/>
    </row>
    <row r="166" spans="37:37" customFormat="1" hidden="1" x14ac:dyDescent="0.2">
      <c r="AK166" s="164"/>
    </row>
    <row r="167" spans="37:37" customFormat="1" hidden="1" x14ac:dyDescent="0.2">
      <c r="AK167" s="164"/>
    </row>
    <row r="168" spans="37:37" customFormat="1" hidden="1" x14ac:dyDescent="0.2">
      <c r="AK168" s="164"/>
    </row>
    <row r="169" spans="37:37" customFormat="1" hidden="1" x14ac:dyDescent="0.2">
      <c r="AK169" s="164"/>
    </row>
    <row r="170" spans="37:37" customFormat="1" hidden="1" x14ac:dyDescent="0.2">
      <c r="AK170" s="164"/>
    </row>
    <row r="171" spans="37:37" customFormat="1" hidden="1" x14ac:dyDescent="0.2">
      <c r="AK171" s="164"/>
    </row>
    <row r="172" spans="37:37" customFormat="1" hidden="1" x14ac:dyDescent="0.2">
      <c r="AK172" s="164"/>
    </row>
    <row r="173" spans="37:37" customFormat="1" hidden="1" x14ac:dyDescent="0.2">
      <c r="AK173" s="164"/>
    </row>
    <row r="174" spans="37:37" customFormat="1" hidden="1" x14ac:dyDescent="0.2">
      <c r="AK174" s="164"/>
    </row>
    <row r="175" spans="37:37" customFormat="1" hidden="1" x14ac:dyDescent="0.2">
      <c r="AK175" s="164"/>
    </row>
    <row r="176" spans="37:37" customFormat="1" hidden="1" x14ac:dyDescent="0.2">
      <c r="AK176" s="164"/>
    </row>
    <row r="177" spans="37:37" customFormat="1" hidden="1" x14ac:dyDescent="0.2">
      <c r="AK177" s="164"/>
    </row>
    <row r="178" spans="37:37" customFormat="1" hidden="1" x14ac:dyDescent="0.2">
      <c r="AK178" s="164"/>
    </row>
    <row r="179" spans="37:37" customFormat="1" hidden="1" x14ac:dyDescent="0.2">
      <c r="AK179" s="164"/>
    </row>
    <row r="180" spans="37:37" customFormat="1" hidden="1" x14ac:dyDescent="0.2">
      <c r="AK180" s="164"/>
    </row>
    <row r="181" spans="37:37" customFormat="1" hidden="1" x14ac:dyDescent="0.2">
      <c r="AK181" s="164"/>
    </row>
    <row r="182" spans="37:37" customFormat="1" hidden="1" x14ac:dyDescent="0.2">
      <c r="AK182" s="164"/>
    </row>
    <row r="183" spans="37:37" customFormat="1" hidden="1" x14ac:dyDescent="0.2">
      <c r="AK183" s="164"/>
    </row>
    <row r="184" spans="37:37" customFormat="1" hidden="1" x14ac:dyDescent="0.2">
      <c r="AK184" s="164"/>
    </row>
    <row r="185" spans="37:37" customFormat="1" hidden="1" x14ac:dyDescent="0.2">
      <c r="AK185" s="164"/>
    </row>
    <row r="186" spans="37:37" customFormat="1" hidden="1" x14ac:dyDescent="0.2">
      <c r="AK186" s="164"/>
    </row>
    <row r="187" spans="37:37" customFormat="1" hidden="1" x14ac:dyDescent="0.2">
      <c r="AK187" s="164"/>
    </row>
    <row r="188" spans="37:37" customFormat="1" hidden="1" x14ac:dyDescent="0.2">
      <c r="AK188" s="164"/>
    </row>
    <row r="189" spans="37:37" customFormat="1" hidden="1" x14ac:dyDescent="0.2">
      <c r="AK189" s="164"/>
    </row>
    <row r="190" spans="37:37" customFormat="1" hidden="1" x14ac:dyDescent="0.2">
      <c r="AK190" s="164"/>
    </row>
    <row r="191" spans="37:37" customFormat="1" hidden="1" x14ac:dyDescent="0.2">
      <c r="AK191" s="164"/>
    </row>
    <row r="192" spans="37:37" customFormat="1" hidden="1" x14ac:dyDescent="0.2">
      <c r="AK192" s="164"/>
    </row>
    <row r="193" spans="37:37" customFormat="1" hidden="1" x14ac:dyDescent="0.2">
      <c r="AK193" s="164"/>
    </row>
    <row r="194" spans="37:37" customFormat="1" hidden="1" x14ac:dyDescent="0.2">
      <c r="AK194" s="164"/>
    </row>
    <row r="195" spans="37:37" customFormat="1" hidden="1" x14ac:dyDescent="0.2">
      <c r="AK195" s="164"/>
    </row>
    <row r="196" spans="37:37" customFormat="1" hidden="1" x14ac:dyDescent="0.2">
      <c r="AK196" s="164"/>
    </row>
    <row r="197" spans="37:37" customFormat="1" hidden="1" x14ac:dyDescent="0.2">
      <c r="AK197" s="164"/>
    </row>
    <row r="198" spans="37:37" customFormat="1" hidden="1" x14ac:dyDescent="0.2">
      <c r="AK198" s="164"/>
    </row>
    <row r="199" spans="37:37" customFormat="1" hidden="1" x14ac:dyDescent="0.2">
      <c r="AK199" s="164"/>
    </row>
    <row r="200" spans="37:37" customFormat="1" hidden="1" x14ac:dyDescent="0.2">
      <c r="AK200" s="164"/>
    </row>
    <row r="201" spans="37:37" customFormat="1" hidden="1" x14ac:dyDescent="0.2">
      <c r="AK201" s="164"/>
    </row>
    <row r="202" spans="37:37" customFormat="1" hidden="1" x14ac:dyDescent="0.2">
      <c r="AK202" s="164"/>
    </row>
    <row r="203" spans="37:37" customFormat="1" hidden="1" x14ac:dyDescent="0.2">
      <c r="AK203" s="164"/>
    </row>
    <row r="204" spans="37:37" customFormat="1" hidden="1" x14ac:dyDescent="0.2">
      <c r="AK204" s="164"/>
    </row>
    <row r="205" spans="37:37" customFormat="1" hidden="1" x14ac:dyDescent="0.2">
      <c r="AK205" s="164"/>
    </row>
    <row r="206" spans="37:37" customFormat="1" hidden="1" x14ac:dyDescent="0.2">
      <c r="AK206" s="164"/>
    </row>
    <row r="207" spans="37:37" customFormat="1" hidden="1" x14ac:dyDescent="0.2">
      <c r="AK207" s="164"/>
    </row>
    <row r="208" spans="37:37" customFormat="1" hidden="1" x14ac:dyDescent="0.2">
      <c r="AK208" s="164"/>
    </row>
    <row r="209" spans="37:37" customFormat="1" hidden="1" x14ac:dyDescent="0.2">
      <c r="AK209" s="164"/>
    </row>
    <row r="210" spans="37:37" customFormat="1" hidden="1" x14ac:dyDescent="0.2">
      <c r="AK210" s="164"/>
    </row>
    <row r="211" spans="37:37" customFormat="1" hidden="1" x14ac:dyDescent="0.2">
      <c r="AK211" s="164"/>
    </row>
    <row r="212" spans="37:37" customFormat="1" hidden="1" x14ac:dyDescent="0.2">
      <c r="AK212" s="164"/>
    </row>
    <row r="213" spans="37:37" customFormat="1" hidden="1" x14ac:dyDescent="0.2">
      <c r="AK213" s="164"/>
    </row>
    <row r="214" spans="37:37" customFormat="1" hidden="1" x14ac:dyDescent="0.2">
      <c r="AK214" s="164"/>
    </row>
    <row r="215" spans="37:37" customFormat="1" hidden="1" x14ac:dyDescent="0.2">
      <c r="AK215" s="164"/>
    </row>
    <row r="216" spans="37:37" customFormat="1" hidden="1" x14ac:dyDescent="0.2">
      <c r="AK216" s="164"/>
    </row>
    <row r="217" spans="37:37" customFormat="1" hidden="1" x14ac:dyDescent="0.2">
      <c r="AK217" s="164"/>
    </row>
    <row r="218" spans="37:37" customFormat="1" hidden="1" x14ac:dyDescent="0.2">
      <c r="AK218" s="164"/>
    </row>
    <row r="219" spans="37:37" customFormat="1" hidden="1" x14ac:dyDescent="0.2">
      <c r="AK219" s="164"/>
    </row>
    <row r="220" spans="37:37" customFormat="1" hidden="1" x14ac:dyDescent="0.2">
      <c r="AK220" s="164"/>
    </row>
    <row r="221" spans="37:37" customFormat="1" hidden="1" x14ac:dyDescent="0.2">
      <c r="AK221" s="164"/>
    </row>
    <row r="222" spans="37:37" customFormat="1" x14ac:dyDescent="0.2">
      <c r="AK222" s="164"/>
    </row>
    <row r="223" spans="37:37" customFormat="1" x14ac:dyDescent="0.2">
      <c r="AK223" s="164"/>
    </row>
    <row r="224" spans="37:37" customFormat="1" x14ac:dyDescent="0.2">
      <c r="AK224" s="164"/>
    </row>
    <row r="225" spans="37:37" customFormat="1" x14ac:dyDescent="0.2">
      <c r="AK225" s="164"/>
    </row>
    <row r="226" spans="37:37" customFormat="1" x14ac:dyDescent="0.2">
      <c r="AK226" s="164"/>
    </row>
    <row r="227" spans="37:37" customFormat="1" x14ac:dyDescent="0.2">
      <c r="AK227" s="164"/>
    </row>
    <row r="228" spans="37:37" customFormat="1" x14ac:dyDescent="0.2">
      <c r="AK228" s="164"/>
    </row>
    <row r="229" spans="37:37" customFormat="1" x14ac:dyDescent="0.2">
      <c r="AK229" s="164"/>
    </row>
    <row r="230" spans="37:37" customFormat="1" x14ac:dyDescent="0.2">
      <c r="AK230" s="164"/>
    </row>
    <row r="231" spans="37:37" customFormat="1" x14ac:dyDescent="0.2">
      <c r="AK231" s="164"/>
    </row>
    <row r="232" spans="37:37" customFormat="1" x14ac:dyDescent="0.2">
      <c r="AK232" s="164"/>
    </row>
    <row r="233" spans="37:37" customFormat="1" x14ac:dyDescent="0.2">
      <c r="AK233" s="164"/>
    </row>
    <row r="234" spans="37:37" customFormat="1" x14ac:dyDescent="0.2">
      <c r="AK234" s="164"/>
    </row>
    <row r="235" spans="37:37" customFormat="1" x14ac:dyDescent="0.2">
      <c r="AK235" s="164"/>
    </row>
    <row r="236" spans="37:37" customFormat="1" x14ac:dyDescent="0.2">
      <c r="AK236" s="164"/>
    </row>
    <row r="237" spans="37:37" customFormat="1" x14ac:dyDescent="0.2">
      <c r="AK237" s="164"/>
    </row>
    <row r="238" spans="37:37" customFormat="1" x14ac:dyDescent="0.2">
      <c r="AK238" s="164"/>
    </row>
    <row r="239" spans="37:37" customFormat="1" x14ac:dyDescent="0.2">
      <c r="AK239" s="164"/>
    </row>
    <row r="240" spans="37:37" customFormat="1" x14ac:dyDescent="0.2">
      <c r="AK240" s="164"/>
    </row>
    <row r="241" spans="37:37" customFormat="1" x14ac:dyDescent="0.2">
      <c r="AK241" s="164"/>
    </row>
    <row r="242" spans="37:37" customFormat="1" x14ac:dyDescent="0.2">
      <c r="AK242" s="164"/>
    </row>
    <row r="243" spans="37:37" customFormat="1" x14ac:dyDescent="0.2">
      <c r="AK243" s="164"/>
    </row>
    <row r="244" spans="37:37" customFormat="1" x14ac:dyDescent="0.2">
      <c r="AK244" s="164"/>
    </row>
    <row r="245" spans="37:37" customFormat="1" x14ac:dyDescent="0.2">
      <c r="AK245" s="164"/>
    </row>
    <row r="246" spans="37:37" customFormat="1" x14ac:dyDescent="0.2">
      <c r="AK246" s="164"/>
    </row>
    <row r="247" spans="37:37" customFormat="1" x14ac:dyDescent="0.2">
      <c r="AK247" s="164"/>
    </row>
    <row r="248" spans="37:37" customFormat="1" x14ac:dyDescent="0.2">
      <c r="AK248" s="164"/>
    </row>
    <row r="249" spans="37:37" customFormat="1" x14ac:dyDescent="0.2">
      <c r="AK249" s="164"/>
    </row>
    <row r="250" spans="37:37" customFormat="1" x14ac:dyDescent="0.2">
      <c r="AK250" s="164"/>
    </row>
    <row r="251" spans="37:37" customFormat="1" x14ac:dyDescent="0.2">
      <c r="AK251" s="164"/>
    </row>
    <row r="252" spans="37:37" customFormat="1" x14ac:dyDescent="0.2">
      <c r="AK252" s="164"/>
    </row>
    <row r="253" spans="37:37" customFormat="1" x14ac:dyDescent="0.2">
      <c r="AK253" s="164"/>
    </row>
    <row r="254" spans="37:37" customFormat="1" x14ac:dyDescent="0.2">
      <c r="AK254" s="164"/>
    </row>
    <row r="255" spans="37:37" customFormat="1" x14ac:dyDescent="0.2">
      <c r="AK255" s="164"/>
    </row>
    <row r="256" spans="37:37" customFormat="1" x14ac:dyDescent="0.2">
      <c r="AK256" s="164"/>
    </row>
    <row r="257" spans="37:37" customFormat="1" x14ac:dyDescent="0.2">
      <c r="AK257" s="164"/>
    </row>
    <row r="258" spans="37:37" customFormat="1" x14ac:dyDescent="0.2">
      <c r="AK258" s="164"/>
    </row>
    <row r="259" spans="37:37" customFormat="1" x14ac:dyDescent="0.2">
      <c r="AK259" s="164"/>
    </row>
    <row r="260" spans="37:37" customFormat="1" x14ac:dyDescent="0.2">
      <c r="AK260" s="164"/>
    </row>
    <row r="261" spans="37:37" customFormat="1" x14ac:dyDescent="0.2">
      <c r="AK261" s="164"/>
    </row>
    <row r="262" spans="37:37" customFormat="1" x14ac:dyDescent="0.2">
      <c r="AK262" s="164"/>
    </row>
    <row r="263" spans="37:37" customFormat="1" x14ac:dyDescent="0.2">
      <c r="AK263" s="164"/>
    </row>
    <row r="264" spans="37:37" customFormat="1" x14ac:dyDescent="0.2">
      <c r="AK264" s="164"/>
    </row>
    <row r="265" spans="37:37" customFormat="1" x14ac:dyDescent="0.2">
      <c r="AK265" s="164"/>
    </row>
    <row r="266" spans="37:37" customFormat="1" x14ac:dyDescent="0.2">
      <c r="AK266" s="164"/>
    </row>
    <row r="267" spans="37:37" customFormat="1" x14ac:dyDescent="0.2">
      <c r="AK267" s="164"/>
    </row>
    <row r="268" spans="37:37" customFormat="1" x14ac:dyDescent="0.2">
      <c r="AK268" s="164"/>
    </row>
    <row r="269" spans="37:37" customFormat="1" x14ac:dyDescent="0.2">
      <c r="AK269" s="164"/>
    </row>
    <row r="270" spans="37:37" customFormat="1" x14ac:dyDescent="0.2">
      <c r="AK270" s="164"/>
    </row>
    <row r="271" spans="37:37" customFormat="1" x14ac:dyDescent="0.2">
      <c r="AK271" s="164"/>
    </row>
    <row r="272" spans="37:37" customFormat="1" x14ac:dyDescent="0.2">
      <c r="AK272" s="164"/>
    </row>
    <row r="273" spans="37:37" customFormat="1" x14ac:dyDescent="0.2">
      <c r="AK273" s="164"/>
    </row>
    <row r="274" spans="37:37" customFormat="1" x14ac:dyDescent="0.2">
      <c r="AK274" s="164"/>
    </row>
    <row r="275" spans="37:37" customFormat="1" x14ac:dyDescent="0.2">
      <c r="AK275" s="164"/>
    </row>
    <row r="276" spans="37:37" customFormat="1" x14ac:dyDescent="0.2">
      <c r="AK276" s="164"/>
    </row>
    <row r="277" spans="37:37" customFormat="1" x14ac:dyDescent="0.2">
      <c r="AK277" s="164"/>
    </row>
    <row r="278" spans="37:37" customFormat="1" x14ac:dyDescent="0.2">
      <c r="AK278" s="164"/>
    </row>
    <row r="279" spans="37:37" customFormat="1" x14ac:dyDescent="0.2">
      <c r="AK279" s="164"/>
    </row>
    <row r="280" spans="37:37" customFormat="1" x14ac:dyDescent="0.2">
      <c r="AK280" s="164"/>
    </row>
    <row r="281" spans="37:37" customFormat="1" x14ac:dyDescent="0.2">
      <c r="AK281" s="164"/>
    </row>
    <row r="282" spans="37:37" customFormat="1" x14ac:dyDescent="0.2">
      <c r="AK282" s="164"/>
    </row>
    <row r="283" spans="37:37" customFormat="1" x14ac:dyDescent="0.2">
      <c r="AK283" s="164"/>
    </row>
    <row r="284" spans="37:37" customFormat="1" x14ac:dyDescent="0.2">
      <c r="AK284" s="164"/>
    </row>
    <row r="285" spans="37:37" customFormat="1" x14ac:dyDescent="0.2">
      <c r="AK285" s="164"/>
    </row>
    <row r="286" spans="37:37" customFormat="1" x14ac:dyDescent="0.2">
      <c r="AK286" s="164"/>
    </row>
    <row r="287" spans="37:37" customFormat="1" x14ac:dyDescent="0.2">
      <c r="AK287" s="164"/>
    </row>
    <row r="288" spans="37:37" customFormat="1" x14ac:dyDescent="0.2">
      <c r="AK288" s="164"/>
    </row>
    <row r="289" spans="37:37" customFormat="1" x14ac:dyDescent="0.2">
      <c r="AK289" s="164"/>
    </row>
    <row r="290" spans="37:37" customFormat="1" x14ac:dyDescent="0.2">
      <c r="AK290" s="164"/>
    </row>
    <row r="291" spans="37:37" customFormat="1" x14ac:dyDescent="0.2">
      <c r="AK291" s="164"/>
    </row>
    <row r="292" spans="37:37" customFormat="1" x14ac:dyDescent="0.2">
      <c r="AK292" s="164"/>
    </row>
    <row r="293" spans="37:37" customFormat="1" x14ac:dyDescent="0.2">
      <c r="AK293" s="164"/>
    </row>
    <row r="294" spans="37:37" customFormat="1" x14ac:dyDescent="0.2">
      <c r="AK294" s="164"/>
    </row>
    <row r="295" spans="37:37" customFormat="1" x14ac:dyDescent="0.2">
      <c r="AK295" s="164"/>
    </row>
    <row r="296" spans="37:37" customFormat="1" x14ac:dyDescent="0.2">
      <c r="AK296" s="164"/>
    </row>
    <row r="297" spans="37:37" customFormat="1" x14ac:dyDescent="0.2">
      <c r="AK297" s="164"/>
    </row>
    <row r="298" spans="37:37" customFormat="1" x14ac:dyDescent="0.2">
      <c r="AK298" s="164"/>
    </row>
    <row r="299" spans="37:37" customFormat="1" x14ac:dyDescent="0.2">
      <c r="AK299" s="164"/>
    </row>
    <row r="300" spans="37:37" customFormat="1" x14ac:dyDescent="0.2">
      <c r="AK300" s="164"/>
    </row>
    <row r="301" spans="37:37" customFormat="1" x14ac:dyDescent="0.2">
      <c r="AK301" s="164"/>
    </row>
    <row r="302" spans="37:37" customFormat="1" x14ac:dyDescent="0.2">
      <c r="AK302" s="164"/>
    </row>
    <row r="303" spans="37:37" customFormat="1" x14ac:dyDescent="0.2">
      <c r="AK303" s="164"/>
    </row>
    <row r="304" spans="37:37" customFormat="1" x14ac:dyDescent="0.2">
      <c r="AK304" s="164"/>
    </row>
    <row r="305" spans="37:37" customFormat="1" x14ac:dyDescent="0.2">
      <c r="AK305" s="164"/>
    </row>
    <row r="306" spans="37:37" customFormat="1" x14ac:dyDescent="0.2">
      <c r="AK306" s="164"/>
    </row>
    <row r="307" spans="37:37" customFormat="1" x14ac:dyDescent="0.2">
      <c r="AK307" s="164"/>
    </row>
    <row r="308" spans="37:37" customFormat="1" x14ac:dyDescent="0.2">
      <c r="AK308" s="164"/>
    </row>
    <row r="309" spans="37:37" customFormat="1" x14ac:dyDescent="0.2">
      <c r="AK309" s="164"/>
    </row>
    <row r="310" spans="37:37" customFormat="1" x14ac:dyDescent="0.2">
      <c r="AK310" s="164"/>
    </row>
    <row r="311" spans="37:37" customFormat="1" x14ac:dyDescent="0.2">
      <c r="AK311" s="164"/>
    </row>
    <row r="312" spans="37:37" customFormat="1" x14ac:dyDescent="0.2">
      <c r="AK312" s="164"/>
    </row>
    <row r="313" spans="37:37" customFormat="1" x14ac:dyDescent="0.2">
      <c r="AK313" s="164"/>
    </row>
    <row r="314" spans="37:37" customFormat="1" x14ac:dyDescent="0.2">
      <c r="AK314" s="164"/>
    </row>
    <row r="315" spans="37:37" customFormat="1" x14ac:dyDescent="0.2">
      <c r="AK315" s="164"/>
    </row>
    <row r="316" spans="37:37" customFormat="1" x14ac:dyDescent="0.2">
      <c r="AK316" s="164"/>
    </row>
    <row r="317" spans="37:37" customFormat="1" x14ac:dyDescent="0.2">
      <c r="AK317" s="164"/>
    </row>
    <row r="318" spans="37:37" customFormat="1" x14ac:dyDescent="0.2">
      <c r="AK318" s="164"/>
    </row>
    <row r="319" spans="37:37" customFormat="1" x14ac:dyDescent="0.2">
      <c r="AK319" s="164"/>
    </row>
    <row r="320" spans="37:37" customFormat="1" x14ac:dyDescent="0.2">
      <c r="AK320" s="164"/>
    </row>
    <row r="321" spans="37:37" customFormat="1" x14ac:dyDescent="0.2">
      <c r="AK321" s="164"/>
    </row>
    <row r="322" spans="37:37" customFormat="1" x14ac:dyDescent="0.2">
      <c r="AK322" s="164"/>
    </row>
    <row r="323" spans="37:37" customFormat="1" x14ac:dyDescent="0.2">
      <c r="AK323" s="164"/>
    </row>
    <row r="324" spans="37:37" customFormat="1" x14ac:dyDescent="0.2">
      <c r="AK324" s="164"/>
    </row>
    <row r="325" spans="37:37" customFormat="1" x14ac:dyDescent="0.2">
      <c r="AK325" s="164"/>
    </row>
    <row r="326" spans="37:37" customFormat="1" x14ac:dyDescent="0.2">
      <c r="AK326" s="164"/>
    </row>
    <row r="327" spans="37:37" customFormat="1" x14ac:dyDescent="0.2">
      <c r="AK327" s="164"/>
    </row>
    <row r="328" spans="37:37" customFormat="1" x14ac:dyDescent="0.2">
      <c r="AK328" s="164"/>
    </row>
    <row r="329" spans="37:37" customFormat="1" x14ac:dyDescent="0.2">
      <c r="AK329" s="164"/>
    </row>
    <row r="330" spans="37:37" customFormat="1" x14ac:dyDescent="0.2">
      <c r="AK330" s="164"/>
    </row>
    <row r="331" spans="37:37" customFormat="1" x14ac:dyDescent="0.2">
      <c r="AK331" s="164"/>
    </row>
    <row r="332" spans="37:37" customFormat="1" x14ac:dyDescent="0.2">
      <c r="AK332" s="164"/>
    </row>
    <row r="333" spans="37:37" customFormat="1" x14ac:dyDescent="0.2">
      <c r="AK333" s="164"/>
    </row>
    <row r="334" spans="37:37" customFormat="1" x14ac:dyDescent="0.2">
      <c r="AK334" s="164"/>
    </row>
    <row r="335" spans="37:37" customFormat="1" x14ac:dyDescent="0.2">
      <c r="AK335" s="164"/>
    </row>
    <row r="336" spans="37:37" customFormat="1" x14ac:dyDescent="0.2">
      <c r="AK336" s="164"/>
    </row>
    <row r="337" spans="37:37" customFormat="1" x14ac:dyDescent="0.2">
      <c r="AK337" s="164"/>
    </row>
    <row r="338" spans="37:37" customFormat="1" x14ac:dyDescent="0.2">
      <c r="AK338" s="164"/>
    </row>
    <row r="339" spans="37:37" customFormat="1" x14ac:dyDescent="0.2">
      <c r="AK339" s="164"/>
    </row>
    <row r="340" spans="37:37" customFormat="1" x14ac:dyDescent="0.2">
      <c r="AK340" s="164"/>
    </row>
    <row r="341" spans="37:37" customFormat="1" x14ac:dyDescent="0.2">
      <c r="AK341" s="164"/>
    </row>
    <row r="342" spans="37:37" customFormat="1" x14ac:dyDescent="0.2">
      <c r="AK342" s="164"/>
    </row>
    <row r="343" spans="37:37" customFormat="1" x14ac:dyDescent="0.2">
      <c r="AK343" s="164"/>
    </row>
    <row r="344" spans="37:37" customFormat="1" x14ac:dyDescent="0.2">
      <c r="AK344" s="164"/>
    </row>
    <row r="345" spans="37:37" customFormat="1" x14ac:dyDescent="0.2">
      <c r="AK345" s="164"/>
    </row>
    <row r="346" spans="37:37" customFormat="1" x14ac:dyDescent="0.2">
      <c r="AK346" s="164"/>
    </row>
    <row r="347" spans="37:37" customFormat="1" x14ac:dyDescent="0.2">
      <c r="AK347" s="164"/>
    </row>
    <row r="348" spans="37:37" customFormat="1" x14ac:dyDescent="0.2">
      <c r="AK348" s="164"/>
    </row>
    <row r="349" spans="37:37" customFormat="1" x14ac:dyDescent="0.2">
      <c r="AK349" s="164"/>
    </row>
    <row r="350" spans="37:37" customFormat="1" x14ac:dyDescent="0.2">
      <c r="AK350" s="164"/>
    </row>
    <row r="351" spans="37:37" customFormat="1" x14ac:dyDescent="0.2">
      <c r="AK351" s="164"/>
    </row>
    <row r="352" spans="37:37" customFormat="1" x14ac:dyDescent="0.2">
      <c r="AK352" s="164"/>
    </row>
    <row r="353" spans="37:37" customFormat="1" x14ac:dyDescent="0.2">
      <c r="AK353" s="164"/>
    </row>
    <row r="354" spans="37:37" customFormat="1" x14ac:dyDescent="0.2">
      <c r="AK354" s="164"/>
    </row>
    <row r="355" spans="37:37" customFormat="1" x14ac:dyDescent="0.2">
      <c r="AK355" s="164"/>
    </row>
    <row r="356" spans="37:37" customFormat="1" x14ac:dyDescent="0.2">
      <c r="AK356" s="164"/>
    </row>
    <row r="357" spans="37:37" customFormat="1" x14ac:dyDescent="0.2">
      <c r="AK357" s="164"/>
    </row>
    <row r="358" spans="37:37" customFormat="1" x14ac:dyDescent="0.2">
      <c r="AK358" s="164"/>
    </row>
    <row r="359" spans="37:37" customFormat="1" x14ac:dyDescent="0.2">
      <c r="AK359" s="164"/>
    </row>
    <row r="360" spans="37:37" customFormat="1" x14ac:dyDescent="0.2">
      <c r="AK360" s="164"/>
    </row>
    <row r="361" spans="37:37" customFormat="1" x14ac:dyDescent="0.2">
      <c r="AK361" s="164"/>
    </row>
    <row r="362" spans="37:37" customFormat="1" x14ac:dyDescent="0.2">
      <c r="AK362" s="164"/>
    </row>
    <row r="363" spans="37:37" customFormat="1" x14ac:dyDescent="0.2">
      <c r="AK363" s="164"/>
    </row>
    <row r="364" spans="37:37" customFormat="1" x14ac:dyDescent="0.2">
      <c r="AK364" s="164"/>
    </row>
    <row r="365" spans="37:37" customFormat="1" x14ac:dyDescent="0.2">
      <c r="AK365" s="164"/>
    </row>
    <row r="366" spans="37:37" customFormat="1" x14ac:dyDescent="0.2">
      <c r="AK366" s="164"/>
    </row>
    <row r="367" spans="37:37" customFormat="1" x14ac:dyDescent="0.2">
      <c r="AK367" s="164"/>
    </row>
    <row r="368" spans="37:37" customFormat="1" x14ac:dyDescent="0.2">
      <c r="AK368" s="164"/>
    </row>
    <row r="369" spans="37:37" customFormat="1" x14ac:dyDescent="0.2">
      <c r="AK369" s="164"/>
    </row>
    <row r="370" spans="37:37" customFormat="1" x14ac:dyDescent="0.2">
      <c r="AK370" s="164"/>
    </row>
    <row r="371" spans="37:37" customFormat="1" x14ac:dyDescent="0.2">
      <c r="AK371" s="164"/>
    </row>
    <row r="372" spans="37:37" customFormat="1" x14ac:dyDescent="0.2">
      <c r="AK372" s="164"/>
    </row>
    <row r="373" spans="37:37" customFormat="1" x14ac:dyDescent="0.2">
      <c r="AK373" s="164"/>
    </row>
    <row r="374" spans="37:37" customFormat="1" x14ac:dyDescent="0.2">
      <c r="AK374" s="164"/>
    </row>
    <row r="375" spans="37:37" customFormat="1" x14ac:dyDescent="0.2">
      <c r="AK375" s="164"/>
    </row>
    <row r="376" spans="37:37" customFormat="1" x14ac:dyDescent="0.2">
      <c r="AK376" s="164"/>
    </row>
    <row r="377" spans="37:37" customFormat="1" x14ac:dyDescent="0.2">
      <c r="AK377" s="164"/>
    </row>
    <row r="378" spans="37:37" customFormat="1" x14ac:dyDescent="0.2">
      <c r="AK378" s="164"/>
    </row>
    <row r="379" spans="37:37" customFormat="1" x14ac:dyDescent="0.2">
      <c r="AK379" s="164"/>
    </row>
    <row r="380" spans="37:37" customFormat="1" x14ac:dyDescent="0.2">
      <c r="AK380" s="164"/>
    </row>
    <row r="381" spans="37:37" customFormat="1" x14ac:dyDescent="0.2">
      <c r="AK381" s="164"/>
    </row>
    <row r="382" spans="37:37" customFormat="1" x14ac:dyDescent="0.2">
      <c r="AK382" s="164"/>
    </row>
    <row r="383" spans="37:37" customFormat="1" x14ac:dyDescent="0.2">
      <c r="AK383" s="164"/>
    </row>
    <row r="384" spans="37:37" customFormat="1" x14ac:dyDescent="0.2">
      <c r="AK384" s="164"/>
    </row>
    <row r="385" spans="37:37" customFormat="1" x14ac:dyDescent="0.2">
      <c r="AK385" s="164"/>
    </row>
    <row r="386" spans="37:37" customFormat="1" x14ac:dyDescent="0.2">
      <c r="AK386" s="164"/>
    </row>
    <row r="387" spans="37:37" customFormat="1" x14ac:dyDescent="0.2">
      <c r="AK387" s="164"/>
    </row>
    <row r="388" spans="37:37" customFormat="1" x14ac:dyDescent="0.2">
      <c r="AK388" s="164"/>
    </row>
    <row r="389" spans="37:37" customFormat="1" x14ac:dyDescent="0.2">
      <c r="AK389" s="164"/>
    </row>
    <row r="390" spans="37:37" customFormat="1" x14ac:dyDescent="0.2">
      <c r="AK390" s="164"/>
    </row>
    <row r="391" spans="37:37" customFormat="1" x14ac:dyDescent="0.2">
      <c r="AK391" s="164"/>
    </row>
    <row r="392" spans="37:37" customFormat="1" x14ac:dyDescent="0.2">
      <c r="AK392" s="164"/>
    </row>
    <row r="393" spans="37:37" customFormat="1" x14ac:dyDescent="0.2">
      <c r="AK393" s="164"/>
    </row>
    <row r="394" spans="37:37" customFormat="1" x14ac:dyDescent="0.2">
      <c r="AK394" s="164"/>
    </row>
    <row r="395" spans="37:37" customFormat="1" x14ac:dyDescent="0.2">
      <c r="AK395" s="164"/>
    </row>
    <row r="396" spans="37:37" customFormat="1" x14ac:dyDescent="0.2">
      <c r="AK396" s="164"/>
    </row>
    <row r="397" spans="37:37" customFormat="1" x14ac:dyDescent="0.2">
      <c r="AK397" s="164"/>
    </row>
    <row r="398" spans="37:37" customFormat="1" x14ac:dyDescent="0.2">
      <c r="AK398" s="164"/>
    </row>
    <row r="399" spans="37:37" customFormat="1" x14ac:dyDescent="0.2">
      <c r="AK399" s="164"/>
    </row>
    <row r="400" spans="37:37" customFormat="1" x14ac:dyDescent="0.2">
      <c r="AK400" s="164"/>
    </row>
    <row r="401" spans="37:37" customFormat="1" x14ac:dyDescent="0.2">
      <c r="AK401" s="164"/>
    </row>
    <row r="402" spans="37:37" customFormat="1" x14ac:dyDescent="0.2">
      <c r="AK402" s="164"/>
    </row>
    <row r="403" spans="37:37" customFormat="1" x14ac:dyDescent="0.2">
      <c r="AK403" s="164"/>
    </row>
    <row r="404" spans="37:37" customFormat="1" x14ac:dyDescent="0.2">
      <c r="AK404" s="164"/>
    </row>
    <row r="405" spans="37:37" customFormat="1" x14ac:dyDescent="0.2">
      <c r="AK405" s="164"/>
    </row>
    <row r="406" spans="37:37" customFormat="1" x14ac:dyDescent="0.2">
      <c r="AK406" s="164"/>
    </row>
    <row r="407" spans="37:37" customFormat="1" x14ac:dyDescent="0.2">
      <c r="AK407" s="164"/>
    </row>
    <row r="408" spans="37:37" customFormat="1" x14ac:dyDescent="0.2">
      <c r="AK408" s="164"/>
    </row>
    <row r="409" spans="37:37" customFormat="1" x14ac:dyDescent="0.2">
      <c r="AK409" s="164"/>
    </row>
    <row r="410" spans="37:37" customFormat="1" x14ac:dyDescent="0.2">
      <c r="AK410" s="164"/>
    </row>
    <row r="411" spans="37:37" customFormat="1" x14ac:dyDescent="0.2">
      <c r="AK411" s="164"/>
    </row>
    <row r="412" spans="37:37" customFormat="1" x14ac:dyDescent="0.2">
      <c r="AK412" s="164"/>
    </row>
    <row r="413" spans="37:37" customFormat="1" x14ac:dyDescent="0.2">
      <c r="AK413" s="164"/>
    </row>
    <row r="414" spans="37:37" customFormat="1" x14ac:dyDescent="0.2">
      <c r="AK414" s="164"/>
    </row>
    <row r="415" spans="37:37" customFormat="1" x14ac:dyDescent="0.2">
      <c r="AK415" s="164"/>
    </row>
    <row r="416" spans="37:37" customFormat="1" x14ac:dyDescent="0.2">
      <c r="AK416" s="164"/>
    </row>
    <row r="417" spans="37:37" customFormat="1" x14ac:dyDescent="0.2">
      <c r="AK417" s="164"/>
    </row>
    <row r="418" spans="37:37" customFormat="1" x14ac:dyDescent="0.2">
      <c r="AK418" s="164"/>
    </row>
    <row r="419" spans="37:37" customFormat="1" x14ac:dyDescent="0.2">
      <c r="AK419" s="164"/>
    </row>
    <row r="420" spans="37:37" customFormat="1" x14ac:dyDescent="0.2">
      <c r="AK420" s="164"/>
    </row>
    <row r="421" spans="37:37" customFormat="1" x14ac:dyDescent="0.2">
      <c r="AK421" s="164"/>
    </row>
    <row r="422" spans="37:37" customFormat="1" x14ac:dyDescent="0.2">
      <c r="AK422" s="164"/>
    </row>
    <row r="423" spans="37:37" customFormat="1" x14ac:dyDescent="0.2">
      <c r="AK423" s="164"/>
    </row>
    <row r="424" spans="37:37" customFormat="1" x14ac:dyDescent="0.2">
      <c r="AK424" s="164"/>
    </row>
    <row r="425" spans="37:37" customFormat="1" x14ac:dyDescent="0.2">
      <c r="AK425" s="164"/>
    </row>
    <row r="426" spans="37:37" customFormat="1" x14ac:dyDescent="0.2">
      <c r="AK426" s="164"/>
    </row>
    <row r="427" spans="37:37" customFormat="1" x14ac:dyDescent="0.2">
      <c r="AK427" s="164"/>
    </row>
    <row r="428" spans="37:37" customFormat="1" x14ac:dyDescent="0.2">
      <c r="AK428" s="164"/>
    </row>
    <row r="429" spans="37:37" customFormat="1" x14ac:dyDescent="0.2">
      <c r="AK429" s="164"/>
    </row>
    <row r="430" spans="37:37" customFormat="1" x14ac:dyDescent="0.2">
      <c r="AK430" s="164"/>
    </row>
    <row r="431" spans="37:37" customFormat="1" x14ac:dyDescent="0.2">
      <c r="AK431" s="164"/>
    </row>
    <row r="432" spans="37:37" customFormat="1" x14ac:dyDescent="0.2">
      <c r="AK432" s="164"/>
    </row>
    <row r="433" spans="37:37" customFormat="1" x14ac:dyDescent="0.2">
      <c r="AK433" s="164"/>
    </row>
    <row r="434" spans="37:37" customFormat="1" x14ac:dyDescent="0.2">
      <c r="AK434" s="164"/>
    </row>
    <row r="435" spans="37:37" customFormat="1" x14ac:dyDescent="0.2">
      <c r="AK435" s="164"/>
    </row>
    <row r="436" spans="37:37" customFormat="1" x14ac:dyDescent="0.2">
      <c r="AK436" s="164"/>
    </row>
    <row r="437" spans="37:37" customFormat="1" x14ac:dyDescent="0.2">
      <c r="AK437" s="164"/>
    </row>
    <row r="438" spans="37:37" customFormat="1" x14ac:dyDescent="0.2">
      <c r="AK438" s="164"/>
    </row>
    <row r="439" spans="37:37" customFormat="1" x14ac:dyDescent="0.2">
      <c r="AK439" s="164"/>
    </row>
    <row r="440" spans="37:37" customFormat="1" x14ac:dyDescent="0.2">
      <c r="AK440" s="164"/>
    </row>
    <row r="441" spans="37:37" customFormat="1" x14ac:dyDescent="0.2">
      <c r="AK441" s="164"/>
    </row>
    <row r="442" spans="37:37" customFormat="1" x14ac:dyDescent="0.2">
      <c r="AK442" s="164"/>
    </row>
    <row r="443" spans="37:37" customFormat="1" x14ac:dyDescent="0.2">
      <c r="AK443" s="164"/>
    </row>
    <row r="444" spans="37:37" customFormat="1" x14ac:dyDescent="0.2">
      <c r="AK444" s="164"/>
    </row>
    <row r="445" spans="37:37" customFormat="1" x14ac:dyDescent="0.2">
      <c r="AK445" s="164"/>
    </row>
    <row r="446" spans="37:37" customFormat="1" x14ac:dyDescent="0.2">
      <c r="AK446" s="164"/>
    </row>
    <row r="447" spans="37:37" customFormat="1" x14ac:dyDescent="0.2">
      <c r="AK447" s="164"/>
    </row>
    <row r="448" spans="37:37" customFormat="1" x14ac:dyDescent="0.2">
      <c r="AK448" s="164"/>
    </row>
    <row r="449" spans="37:37" customFormat="1" x14ac:dyDescent="0.2">
      <c r="AK449" s="164"/>
    </row>
    <row r="450" spans="37:37" customFormat="1" x14ac:dyDescent="0.2">
      <c r="AK450" s="164"/>
    </row>
    <row r="451" spans="37:37" customFormat="1" x14ac:dyDescent="0.2">
      <c r="AK451" s="164"/>
    </row>
    <row r="452" spans="37:37" customFormat="1" x14ac:dyDescent="0.2">
      <c r="AK452" s="164"/>
    </row>
    <row r="453" spans="37:37" customFormat="1" x14ac:dyDescent="0.2">
      <c r="AK453" s="164"/>
    </row>
    <row r="454" spans="37:37" customFormat="1" x14ac:dyDescent="0.2">
      <c r="AK454" s="164"/>
    </row>
    <row r="455" spans="37:37" customFormat="1" x14ac:dyDescent="0.2">
      <c r="AK455" s="164"/>
    </row>
    <row r="456" spans="37:37" customFormat="1" x14ac:dyDescent="0.2">
      <c r="AK456" s="164"/>
    </row>
    <row r="457" spans="37:37" customFormat="1" x14ac:dyDescent="0.2">
      <c r="AK457" s="164"/>
    </row>
    <row r="458" spans="37:37" customFormat="1" x14ac:dyDescent="0.2">
      <c r="AK458" s="164"/>
    </row>
    <row r="459" spans="37:37" customFormat="1" x14ac:dyDescent="0.2">
      <c r="AK459" s="164"/>
    </row>
    <row r="460" spans="37:37" customFormat="1" x14ac:dyDescent="0.2">
      <c r="AK460" s="164"/>
    </row>
    <row r="461" spans="37:37" customFormat="1" x14ac:dyDescent="0.2">
      <c r="AK461" s="164"/>
    </row>
    <row r="462" spans="37:37" customFormat="1" x14ac:dyDescent="0.2">
      <c r="AK462" s="164"/>
    </row>
    <row r="463" spans="37:37" customFormat="1" x14ac:dyDescent="0.2">
      <c r="AK463" s="164"/>
    </row>
    <row r="464" spans="37:37" customFormat="1" x14ac:dyDescent="0.2">
      <c r="AK464" s="164"/>
    </row>
    <row r="465" spans="37:37" customFormat="1" x14ac:dyDescent="0.2">
      <c r="AK465" s="164"/>
    </row>
    <row r="466" spans="37:37" customFormat="1" x14ac:dyDescent="0.2">
      <c r="AK466" s="164"/>
    </row>
    <row r="467" spans="37:37" customFormat="1" x14ac:dyDescent="0.2">
      <c r="AK467" s="164"/>
    </row>
    <row r="468" spans="37:37" customFormat="1" x14ac:dyDescent="0.2">
      <c r="AK468" s="164"/>
    </row>
    <row r="469" spans="37:37" customFormat="1" x14ac:dyDescent="0.2">
      <c r="AK469" s="164"/>
    </row>
    <row r="470" spans="37:37" customFormat="1" x14ac:dyDescent="0.2">
      <c r="AK470" s="164"/>
    </row>
    <row r="471" spans="37:37" customFormat="1" x14ac:dyDescent="0.2">
      <c r="AK471" s="164"/>
    </row>
    <row r="472" spans="37:37" customFormat="1" x14ac:dyDescent="0.2">
      <c r="AK472" s="164"/>
    </row>
    <row r="473" spans="37:37" customFormat="1" x14ac:dyDescent="0.2">
      <c r="AK473" s="164"/>
    </row>
    <row r="474" spans="37:37" customFormat="1" x14ac:dyDescent="0.2">
      <c r="AK474" s="164"/>
    </row>
    <row r="475" spans="37:37" customFormat="1" x14ac:dyDescent="0.2">
      <c r="AK475" s="164"/>
    </row>
    <row r="476" spans="37:37" customFormat="1" x14ac:dyDescent="0.2">
      <c r="AK476" s="164"/>
    </row>
    <row r="477" spans="37:37" customFormat="1" x14ac:dyDescent="0.2">
      <c r="AK477" s="164"/>
    </row>
    <row r="478" spans="37:37" customFormat="1" x14ac:dyDescent="0.2">
      <c r="AK478" s="164"/>
    </row>
    <row r="479" spans="37:37" customFormat="1" x14ac:dyDescent="0.2">
      <c r="AK479" s="164"/>
    </row>
    <row r="480" spans="37:37" customFormat="1" x14ac:dyDescent="0.2">
      <c r="AK480" s="164"/>
    </row>
    <row r="481" spans="37:37" customFormat="1" x14ac:dyDescent="0.2">
      <c r="AK481" s="164"/>
    </row>
    <row r="482" spans="37:37" customFormat="1" x14ac:dyDescent="0.2">
      <c r="AK482" s="164"/>
    </row>
    <row r="483" spans="37:37" customFormat="1" x14ac:dyDescent="0.2">
      <c r="AK483" s="164"/>
    </row>
    <row r="484" spans="37:37" customFormat="1" x14ac:dyDescent="0.2">
      <c r="AK484" s="164"/>
    </row>
    <row r="485" spans="37:37" customFormat="1" x14ac:dyDescent="0.2">
      <c r="AK485" s="164"/>
    </row>
    <row r="486" spans="37:37" customFormat="1" x14ac:dyDescent="0.2">
      <c r="AK486" s="164"/>
    </row>
    <row r="487" spans="37:37" customFormat="1" x14ac:dyDescent="0.2">
      <c r="AK487" s="164"/>
    </row>
    <row r="488" spans="37:37" customFormat="1" x14ac:dyDescent="0.2">
      <c r="AK488" s="164"/>
    </row>
    <row r="489" spans="37:37" customFormat="1" x14ac:dyDescent="0.2">
      <c r="AK489" s="164"/>
    </row>
    <row r="490" spans="37:37" customFormat="1" x14ac:dyDescent="0.2">
      <c r="AK490" s="164"/>
    </row>
    <row r="491" spans="37:37" customFormat="1" x14ac:dyDescent="0.2">
      <c r="AK491" s="164"/>
    </row>
    <row r="492" spans="37:37" customFormat="1" x14ac:dyDescent="0.2">
      <c r="AK492" s="164"/>
    </row>
    <row r="493" spans="37:37" customFormat="1" x14ac:dyDescent="0.2">
      <c r="AK493" s="164"/>
    </row>
    <row r="494" spans="37:37" customFormat="1" x14ac:dyDescent="0.2">
      <c r="AK494" s="164"/>
    </row>
    <row r="495" spans="37:37" customFormat="1" x14ac:dyDescent="0.2">
      <c r="AK495" s="164"/>
    </row>
    <row r="496" spans="37:37" customFormat="1" x14ac:dyDescent="0.2">
      <c r="AK496" s="164"/>
    </row>
    <row r="497" spans="37:37" customFormat="1" x14ac:dyDescent="0.2">
      <c r="AK497" s="164"/>
    </row>
    <row r="498" spans="37:37" customFormat="1" x14ac:dyDescent="0.2">
      <c r="AK498" s="164"/>
    </row>
    <row r="499" spans="37:37" customFormat="1" x14ac:dyDescent="0.2">
      <c r="AK499" s="164"/>
    </row>
    <row r="500" spans="37:37" customFormat="1" x14ac:dyDescent="0.2">
      <c r="AK500" s="164"/>
    </row>
    <row r="501" spans="37:37" customFormat="1" x14ac:dyDescent="0.2">
      <c r="AK501" s="164"/>
    </row>
    <row r="502" spans="37:37" customFormat="1" x14ac:dyDescent="0.2">
      <c r="AK502" s="164"/>
    </row>
    <row r="503" spans="37:37" customFormat="1" x14ac:dyDescent="0.2">
      <c r="AK503" s="164"/>
    </row>
    <row r="504" spans="37:37" customFormat="1" x14ac:dyDescent="0.2">
      <c r="AK504" s="164"/>
    </row>
    <row r="505" spans="37:37" customFormat="1" x14ac:dyDescent="0.2">
      <c r="AK505" s="164"/>
    </row>
    <row r="506" spans="37:37" customFormat="1" x14ac:dyDescent="0.2">
      <c r="AK506" s="164"/>
    </row>
    <row r="507" spans="37:37" customFormat="1" x14ac:dyDescent="0.2">
      <c r="AK507" s="164"/>
    </row>
    <row r="508" spans="37:37" customFormat="1" x14ac:dyDescent="0.2">
      <c r="AK508" s="164"/>
    </row>
    <row r="509" spans="37:37" customFormat="1" x14ac:dyDescent="0.2">
      <c r="AK509" s="164"/>
    </row>
    <row r="510" spans="37:37" customFormat="1" x14ac:dyDescent="0.2">
      <c r="AK510" s="164"/>
    </row>
    <row r="511" spans="37:37" customFormat="1" x14ac:dyDescent="0.2">
      <c r="AK511" s="164"/>
    </row>
    <row r="512" spans="37:37" customFormat="1" x14ac:dyDescent="0.2">
      <c r="AK512" s="164"/>
    </row>
    <row r="513" spans="37:37" customFormat="1" x14ac:dyDescent="0.2">
      <c r="AK513" s="164"/>
    </row>
    <row r="514" spans="37:37" customFormat="1" x14ac:dyDescent="0.2">
      <c r="AK514" s="164"/>
    </row>
    <row r="515" spans="37:37" customFormat="1" x14ac:dyDescent="0.2">
      <c r="AK515" s="164"/>
    </row>
    <row r="516" spans="37:37" customFormat="1" x14ac:dyDescent="0.2">
      <c r="AK516" s="164"/>
    </row>
    <row r="517" spans="37:37" customFormat="1" x14ac:dyDescent="0.2">
      <c r="AK517" s="164"/>
    </row>
    <row r="518" spans="37:37" customFormat="1" x14ac:dyDescent="0.2">
      <c r="AK518" s="164"/>
    </row>
    <row r="519" spans="37:37" customFormat="1" x14ac:dyDescent="0.2">
      <c r="AK519" s="164"/>
    </row>
    <row r="520" spans="37:37" customFormat="1" x14ac:dyDescent="0.2">
      <c r="AK520" s="164"/>
    </row>
    <row r="521" spans="37:37" customFormat="1" x14ac:dyDescent="0.2">
      <c r="AK521" s="164"/>
    </row>
    <row r="522" spans="37:37" customFormat="1" x14ac:dyDescent="0.2">
      <c r="AK522" s="164"/>
    </row>
    <row r="523" spans="37:37" customFormat="1" x14ac:dyDescent="0.2">
      <c r="AK523" s="164"/>
    </row>
    <row r="524" spans="37:37" customFormat="1" x14ac:dyDescent="0.2">
      <c r="AK524" s="164"/>
    </row>
    <row r="525" spans="37:37" customFormat="1" x14ac:dyDescent="0.2">
      <c r="AK525" s="164"/>
    </row>
    <row r="526" spans="37:37" customFormat="1" x14ac:dyDescent="0.2">
      <c r="AK526" s="164"/>
    </row>
    <row r="527" spans="37:37" customFormat="1" x14ac:dyDescent="0.2">
      <c r="AK527" s="164"/>
    </row>
    <row r="528" spans="37:37" customFormat="1" x14ac:dyDescent="0.2">
      <c r="AK528" s="164"/>
    </row>
    <row r="529" spans="37:37" customFormat="1" x14ac:dyDescent="0.2">
      <c r="AK529" s="164"/>
    </row>
    <row r="530" spans="37:37" customFormat="1" x14ac:dyDescent="0.2">
      <c r="AK530" s="164"/>
    </row>
    <row r="531" spans="37:37" customFormat="1" x14ac:dyDescent="0.2">
      <c r="AK531" s="164"/>
    </row>
    <row r="532" spans="37:37" customFormat="1" x14ac:dyDescent="0.2">
      <c r="AK532" s="164"/>
    </row>
    <row r="533" spans="37:37" customFormat="1" x14ac:dyDescent="0.2">
      <c r="AK533" s="164"/>
    </row>
    <row r="534" spans="37:37" customFormat="1" x14ac:dyDescent="0.2">
      <c r="AK534" s="164"/>
    </row>
    <row r="535" spans="37:37" customFormat="1" x14ac:dyDescent="0.2">
      <c r="AK535" s="164"/>
    </row>
    <row r="536" spans="37:37" customFormat="1" x14ac:dyDescent="0.2">
      <c r="AK536" s="164"/>
    </row>
    <row r="537" spans="37:37" customFormat="1" x14ac:dyDescent="0.2">
      <c r="AK537" s="164"/>
    </row>
    <row r="538" spans="37:37" customFormat="1" x14ac:dyDescent="0.2">
      <c r="AK538" s="164"/>
    </row>
    <row r="539" spans="37:37" customFormat="1" x14ac:dyDescent="0.2">
      <c r="AK539" s="164"/>
    </row>
    <row r="540" spans="37:37" customFormat="1" x14ac:dyDescent="0.2">
      <c r="AK540" s="164"/>
    </row>
    <row r="541" spans="37:37" customFormat="1" x14ac:dyDescent="0.2">
      <c r="AK541" s="164"/>
    </row>
    <row r="542" spans="37:37" customFormat="1" x14ac:dyDescent="0.2">
      <c r="AK542" s="164"/>
    </row>
    <row r="543" spans="37:37" customFormat="1" x14ac:dyDescent="0.2">
      <c r="AK543" s="164"/>
    </row>
    <row r="544" spans="37:37" customFormat="1" x14ac:dyDescent="0.2">
      <c r="AK544" s="164"/>
    </row>
    <row r="545" spans="37:37" customFormat="1" x14ac:dyDescent="0.2">
      <c r="AK545" s="164"/>
    </row>
    <row r="546" spans="37:37" customFormat="1" x14ac:dyDescent="0.2">
      <c r="AK546" s="164"/>
    </row>
    <row r="547" spans="37:37" customFormat="1" x14ac:dyDescent="0.2">
      <c r="AK547" s="164"/>
    </row>
    <row r="548" spans="37:37" customFormat="1" x14ac:dyDescent="0.2">
      <c r="AK548" s="164"/>
    </row>
    <row r="549" spans="37:37" customFormat="1" x14ac:dyDescent="0.2">
      <c r="AK549" s="164"/>
    </row>
    <row r="550" spans="37:37" customFormat="1" x14ac:dyDescent="0.2">
      <c r="AK550" s="164"/>
    </row>
    <row r="551" spans="37:37" customFormat="1" x14ac:dyDescent="0.2">
      <c r="AK551" s="164"/>
    </row>
    <row r="552" spans="37:37" customFormat="1" x14ac:dyDescent="0.2">
      <c r="AK552" s="164"/>
    </row>
    <row r="553" spans="37:37" customFormat="1" x14ac:dyDescent="0.2">
      <c r="AK553" s="164"/>
    </row>
    <row r="554" spans="37:37" customFormat="1" x14ac:dyDescent="0.2">
      <c r="AK554" s="164"/>
    </row>
    <row r="555" spans="37:37" customFormat="1" x14ac:dyDescent="0.2">
      <c r="AK555" s="164"/>
    </row>
    <row r="556" spans="37:37" customFormat="1" x14ac:dyDescent="0.2">
      <c r="AK556" s="164"/>
    </row>
    <row r="557" spans="37:37" customFormat="1" x14ac:dyDescent="0.2">
      <c r="AK557" s="164"/>
    </row>
    <row r="558" spans="37:37" customFormat="1" x14ac:dyDescent="0.2">
      <c r="AK558" s="164"/>
    </row>
    <row r="559" spans="37:37" customFormat="1" x14ac:dyDescent="0.2">
      <c r="AK559" s="164"/>
    </row>
    <row r="560" spans="37:37" customFormat="1" x14ac:dyDescent="0.2">
      <c r="AK560" s="164"/>
    </row>
    <row r="561" spans="37:37" customFormat="1" x14ac:dyDescent="0.2">
      <c r="AK561" s="164"/>
    </row>
    <row r="562" spans="37:37" customFormat="1" x14ac:dyDescent="0.2">
      <c r="AK562" s="164"/>
    </row>
    <row r="563" spans="37:37" customFormat="1" x14ac:dyDescent="0.2">
      <c r="AK563" s="164"/>
    </row>
    <row r="564" spans="37:37" customFormat="1" x14ac:dyDescent="0.2">
      <c r="AK564" s="164"/>
    </row>
    <row r="565" spans="37:37" customFormat="1" x14ac:dyDescent="0.2">
      <c r="AK565" s="164"/>
    </row>
    <row r="566" spans="37:37" customFormat="1" x14ac:dyDescent="0.2">
      <c r="AK566" s="164"/>
    </row>
    <row r="567" spans="37:37" customFormat="1" x14ac:dyDescent="0.2">
      <c r="AK567" s="164"/>
    </row>
    <row r="568" spans="37:37" customFormat="1" x14ac:dyDescent="0.2">
      <c r="AK568" s="164"/>
    </row>
    <row r="569" spans="37:37" customFormat="1" x14ac:dyDescent="0.2">
      <c r="AK569" s="164"/>
    </row>
    <row r="570" spans="37:37" customFormat="1" x14ac:dyDescent="0.2">
      <c r="AK570" s="164"/>
    </row>
    <row r="571" spans="37:37" customFormat="1" x14ac:dyDescent="0.2">
      <c r="AK571" s="164"/>
    </row>
    <row r="572" spans="37:37" customFormat="1" x14ac:dyDescent="0.2">
      <c r="AK572" s="164"/>
    </row>
    <row r="573" spans="37:37" customFormat="1" x14ac:dyDescent="0.2">
      <c r="AK573" s="164"/>
    </row>
    <row r="574" spans="37:37" customFormat="1" x14ac:dyDescent="0.2">
      <c r="AK574" s="164"/>
    </row>
    <row r="575" spans="37:37" customFormat="1" x14ac:dyDescent="0.2">
      <c r="AK575" s="164"/>
    </row>
    <row r="576" spans="37:37" customFormat="1" x14ac:dyDescent="0.2">
      <c r="AK576" s="164"/>
    </row>
    <row r="577" spans="37:37" customFormat="1" x14ac:dyDescent="0.2">
      <c r="AK577" s="164"/>
    </row>
    <row r="578" spans="37:37" customFormat="1" x14ac:dyDescent="0.2">
      <c r="AK578" s="164"/>
    </row>
    <row r="579" spans="37:37" customFormat="1" x14ac:dyDescent="0.2">
      <c r="AK579" s="164"/>
    </row>
    <row r="580" spans="37:37" customFormat="1" x14ac:dyDescent="0.2">
      <c r="AK580" s="164"/>
    </row>
    <row r="581" spans="37:37" customFormat="1" x14ac:dyDescent="0.2">
      <c r="AK581" s="164"/>
    </row>
    <row r="582" spans="37:37" customFormat="1" x14ac:dyDescent="0.2">
      <c r="AK582" s="164"/>
    </row>
    <row r="583" spans="37:37" customFormat="1" x14ac:dyDescent="0.2">
      <c r="AK583" s="164"/>
    </row>
    <row r="584" spans="37:37" customFormat="1" x14ac:dyDescent="0.2">
      <c r="AK584" s="164"/>
    </row>
    <row r="585" spans="37:37" customFormat="1" x14ac:dyDescent="0.2">
      <c r="AK585" s="164"/>
    </row>
    <row r="586" spans="37:37" customFormat="1" x14ac:dyDescent="0.2">
      <c r="AK586" s="164"/>
    </row>
    <row r="587" spans="37:37" customFormat="1" x14ac:dyDescent="0.2">
      <c r="AK587" s="164"/>
    </row>
    <row r="588" spans="37:37" customFormat="1" x14ac:dyDescent="0.2">
      <c r="AK588" s="164"/>
    </row>
    <row r="589" spans="37:37" customFormat="1" x14ac:dyDescent="0.2">
      <c r="AK589" s="164"/>
    </row>
    <row r="590" spans="37:37" customFormat="1" x14ac:dyDescent="0.2">
      <c r="AK590" s="164"/>
    </row>
    <row r="591" spans="37:37" customFormat="1" x14ac:dyDescent="0.2">
      <c r="AK591" s="164"/>
    </row>
    <row r="592" spans="37:37" customFormat="1" x14ac:dyDescent="0.2">
      <c r="AK592" s="164"/>
    </row>
    <row r="593" spans="37:37" customFormat="1" x14ac:dyDescent="0.2">
      <c r="AK593" s="164"/>
    </row>
    <row r="594" spans="37:37" customFormat="1" x14ac:dyDescent="0.2">
      <c r="AK594" s="164"/>
    </row>
    <row r="595" spans="37:37" customFormat="1" x14ac:dyDescent="0.2">
      <c r="AK595" s="164"/>
    </row>
    <row r="596" spans="37:37" customFormat="1" x14ac:dyDescent="0.2">
      <c r="AK596" s="164"/>
    </row>
    <row r="597" spans="37:37" customFormat="1" x14ac:dyDescent="0.2">
      <c r="AK597" s="164"/>
    </row>
    <row r="598" spans="37:37" customFormat="1" x14ac:dyDescent="0.2">
      <c r="AK598" s="164"/>
    </row>
    <row r="599" spans="37:37" customFormat="1" x14ac:dyDescent="0.2">
      <c r="AK599" s="164"/>
    </row>
    <row r="600" spans="37:37" customFormat="1" x14ac:dyDescent="0.2">
      <c r="AK600" s="164"/>
    </row>
    <row r="601" spans="37:37" customFormat="1" x14ac:dyDescent="0.2">
      <c r="AK601" s="164"/>
    </row>
  </sheetData>
  <mergeCells count="249">
    <mergeCell ref="A2:AU2"/>
    <mergeCell ref="A3:A4"/>
    <mergeCell ref="B3:F4"/>
    <mergeCell ref="G3:I4"/>
    <mergeCell ref="J3:N4"/>
    <mergeCell ref="O3:Q4"/>
    <mergeCell ref="R3:U4"/>
    <mergeCell ref="V3:AE4"/>
    <mergeCell ref="AF3:AO4"/>
    <mergeCell ref="AP3:AU4"/>
    <mergeCell ref="B7:F7"/>
    <mergeCell ref="G7:I7"/>
    <mergeCell ref="J7:N7"/>
    <mergeCell ref="O7:Q7"/>
    <mergeCell ref="R7:U7"/>
    <mergeCell ref="V7:AE7"/>
    <mergeCell ref="AP6:AU6"/>
    <mergeCell ref="B5:F5"/>
    <mergeCell ref="G5:I5"/>
    <mergeCell ref="J5:N5"/>
    <mergeCell ref="O5:Q5"/>
    <mergeCell ref="R5:U5"/>
    <mergeCell ref="V5:AE5"/>
    <mergeCell ref="AF7:AO7"/>
    <mergeCell ref="AP7:AU7"/>
    <mergeCell ref="AF5:AO5"/>
    <mergeCell ref="AP5:AU5"/>
    <mergeCell ref="B6:F6"/>
    <mergeCell ref="G6:I6"/>
    <mergeCell ref="J6:N6"/>
    <mergeCell ref="O6:Q6"/>
    <mergeCell ref="R6:U6"/>
    <mergeCell ref="V6:AE6"/>
    <mergeCell ref="AF6:AO6"/>
    <mergeCell ref="B9:F9"/>
    <mergeCell ref="G9:I9"/>
    <mergeCell ref="J9:N9"/>
    <mergeCell ref="O9:Q9"/>
    <mergeCell ref="R9:U9"/>
    <mergeCell ref="V9:AE9"/>
    <mergeCell ref="AF9:AO9"/>
    <mergeCell ref="AP9:AU9"/>
    <mergeCell ref="B8:F8"/>
    <mergeCell ref="G8:I8"/>
    <mergeCell ref="J8:N8"/>
    <mergeCell ref="O8:Q8"/>
    <mergeCell ref="R8:U8"/>
    <mergeCell ref="V8:AE8"/>
    <mergeCell ref="AF8:AO8"/>
    <mergeCell ref="AP8:AU8"/>
    <mergeCell ref="A13:A18"/>
    <mergeCell ref="B13:J18"/>
    <mergeCell ref="K13:P17"/>
    <mergeCell ref="Q13:Z13"/>
    <mergeCell ref="AA13:BD13"/>
    <mergeCell ref="Q14:Q17"/>
    <mergeCell ref="R14:R17"/>
    <mergeCell ref="S14:S17"/>
    <mergeCell ref="T14:T17"/>
    <mergeCell ref="U14:Z14"/>
    <mergeCell ref="AQ15:AT15"/>
    <mergeCell ref="AU15:AU17"/>
    <mergeCell ref="AJ16:AJ17"/>
    <mergeCell ref="AL16:AL17"/>
    <mergeCell ref="AM16:AM17"/>
    <mergeCell ref="AN16:AN17"/>
    <mergeCell ref="AA14:AJ14"/>
    <mergeCell ref="AK14:AT14"/>
    <mergeCell ref="AU14:BD14"/>
    <mergeCell ref="U16:U17"/>
    <mergeCell ref="V16:Y16"/>
    <mergeCell ref="AB16:AB17"/>
    <mergeCell ref="AC16:AC17"/>
    <mergeCell ref="AD16:AD17"/>
    <mergeCell ref="AV15:AY15"/>
    <mergeCell ref="AZ15:AZ17"/>
    <mergeCell ref="BA15:BD15"/>
    <mergeCell ref="AW16:AW17"/>
    <mergeCell ref="AX16:AX17"/>
    <mergeCell ref="AY16:AY17"/>
    <mergeCell ref="BA16:BA17"/>
    <mergeCell ref="AG15:AJ15"/>
    <mergeCell ref="AK15:AK17"/>
    <mergeCell ref="AP15:AP17"/>
    <mergeCell ref="BB16:BB17"/>
    <mergeCell ref="BC16:BC17"/>
    <mergeCell ref="BD16:BD17"/>
    <mergeCell ref="AO16:AO17"/>
    <mergeCell ref="AQ16:AQ17"/>
    <mergeCell ref="AR16:AR17"/>
    <mergeCell ref="AS16:AS17"/>
    <mergeCell ref="AT16:AT17"/>
    <mergeCell ref="AV16:AV17"/>
    <mergeCell ref="B20:J20"/>
    <mergeCell ref="K20:P20"/>
    <mergeCell ref="B21:J21"/>
    <mergeCell ref="K21:P21"/>
    <mergeCell ref="B22:J22"/>
    <mergeCell ref="B23:J23"/>
    <mergeCell ref="B24:J24"/>
    <mergeCell ref="B25:J25"/>
    <mergeCell ref="AL15:AO15"/>
    <mergeCell ref="AG23:AG24"/>
    <mergeCell ref="L23:L24"/>
    <mergeCell ref="B19:J19"/>
    <mergeCell ref="K19:P19"/>
    <mergeCell ref="AF15:AF17"/>
    <mergeCell ref="U15:Y15"/>
    <mergeCell ref="Z15:Z17"/>
    <mergeCell ref="AA15:AA17"/>
    <mergeCell ref="AB15:AE15"/>
    <mergeCell ref="AE16:AE17"/>
    <mergeCell ref="AG16:AG17"/>
    <mergeCell ref="AH16:AH17"/>
    <mergeCell ref="AI16:AI17"/>
    <mergeCell ref="B36:J36"/>
    <mergeCell ref="B37:J37"/>
    <mergeCell ref="B38:J38"/>
    <mergeCell ref="B39:J39"/>
    <mergeCell ref="B40:J40"/>
    <mergeCell ref="B41:J41"/>
    <mergeCell ref="B42:J42"/>
    <mergeCell ref="K42:P42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43:J43"/>
    <mergeCell ref="K43:P43"/>
    <mergeCell ref="B49:J49"/>
    <mergeCell ref="K49:P49"/>
    <mergeCell ref="B50:J50"/>
    <mergeCell ref="B51:J51"/>
    <mergeCell ref="B52:J52"/>
    <mergeCell ref="B44:J44"/>
    <mergeCell ref="B45:J45"/>
    <mergeCell ref="B46:J46"/>
    <mergeCell ref="B47:J47"/>
    <mergeCell ref="B48:J48"/>
    <mergeCell ref="B58:J58"/>
    <mergeCell ref="B59:J59"/>
    <mergeCell ref="B60:J60"/>
    <mergeCell ref="B61:J61"/>
    <mergeCell ref="B62:J62"/>
    <mergeCell ref="B63:J63"/>
    <mergeCell ref="B53:J53"/>
    <mergeCell ref="B54:J54"/>
    <mergeCell ref="K54:P54"/>
    <mergeCell ref="B55:J55"/>
    <mergeCell ref="B56:J56"/>
    <mergeCell ref="B57:J57"/>
    <mergeCell ref="B67:J67"/>
    <mergeCell ref="K67:P67"/>
    <mergeCell ref="B68:J68"/>
    <mergeCell ref="B69:J69"/>
    <mergeCell ref="K69:P69"/>
    <mergeCell ref="B70:J70"/>
    <mergeCell ref="K70:P70"/>
    <mergeCell ref="B64:J64"/>
    <mergeCell ref="B65:J65"/>
    <mergeCell ref="B66:J66"/>
    <mergeCell ref="K75:P75"/>
    <mergeCell ref="B76:J76"/>
    <mergeCell ref="B77:J77"/>
    <mergeCell ref="B78:J78"/>
    <mergeCell ref="B79:J79"/>
    <mergeCell ref="B71:J71"/>
    <mergeCell ref="B72:J72"/>
    <mergeCell ref="B73:J73"/>
    <mergeCell ref="B74:J74"/>
    <mergeCell ref="B75:J75"/>
    <mergeCell ref="O73:O74"/>
    <mergeCell ref="P78:P79"/>
    <mergeCell ref="B83:J83"/>
    <mergeCell ref="B84:J84"/>
    <mergeCell ref="B85:J85"/>
    <mergeCell ref="K85:P85"/>
    <mergeCell ref="BE79:BG79"/>
    <mergeCell ref="B80:J80"/>
    <mergeCell ref="K80:P80"/>
    <mergeCell ref="B81:J81"/>
    <mergeCell ref="B82:J82"/>
    <mergeCell ref="BE82:BF82"/>
    <mergeCell ref="P83:P84"/>
    <mergeCell ref="B91:J91"/>
    <mergeCell ref="B92:J92"/>
    <mergeCell ref="A93:J93"/>
    <mergeCell ref="K93:P93"/>
    <mergeCell ref="A95:P103"/>
    <mergeCell ref="Q95:R103"/>
    <mergeCell ref="B86:J86"/>
    <mergeCell ref="B87:J87"/>
    <mergeCell ref="BE87:BF87"/>
    <mergeCell ref="B88:J88"/>
    <mergeCell ref="B89:J89"/>
    <mergeCell ref="B90:J90"/>
    <mergeCell ref="S101:S103"/>
    <mergeCell ref="T101:Z101"/>
    <mergeCell ref="T102:Z102"/>
    <mergeCell ref="T103:Z103"/>
    <mergeCell ref="N88:N89"/>
    <mergeCell ref="A107:AA107"/>
    <mergeCell ref="B109:AA109"/>
    <mergeCell ref="S95:S100"/>
    <mergeCell ref="T95:Z95"/>
    <mergeCell ref="T96:Z96"/>
    <mergeCell ref="T97:Z97"/>
    <mergeCell ref="T98:Z98"/>
    <mergeCell ref="T99:Z99"/>
    <mergeCell ref="T100:Z100"/>
    <mergeCell ref="B116:AA116"/>
    <mergeCell ref="B117:AA117"/>
    <mergeCell ref="B118:AA118"/>
    <mergeCell ref="B119:AA119"/>
    <mergeCell ref="B120:AA120"/>
    <mergeCell ref="B121:AA121"/>
    <mergeCell ref="B110:AA110"/>
    <mergeCell ref="B111:AA111"/>
    <mergeCell ref="B112:AA112"/>
    <mergeCell ref="B113:AA113"/>
    <mergeCell ref="B114:AA114"/>
    <mergeCell ref="B115:AA115"/>
    <mergeCell ref="B140:AA140"/>
    <mergeCell ref="B141:AA141"/>
    <mergeCell ref="B142:AA142"/>
    <mergeCell ref="B134:AA134"/>
    <mergeCell ref="B135:AA135"/>
    <mergeCell ref="B136:AA136"/>
    <mergeCell ref="B137:AA137"/>
    <mergeCell ref="B138:AA138"/>
    <mergeCell ref="B139:AA139"/>
    <mergeCell ref="B128:AA128"/>
    <mergeCell ref="B129:AA129"/>
    <mergeCell ref="B130:AA130"/>
    <mergeCell ref="B131:AA131"/>
    <mergeCell ref="B132:AA132"/>
    <mergeCell ref="B133:AA133"/>
    <mergeCell ref="B122:AA122"/>
    <mergeCell ref="B123:AA123"/>
    <mergeCell ref="B124:AA124"/>
    <mergeCell ref="B125:AA125"/>
    <mergeCell ref="B126:AA126"/>
    <mergeCell ref="B127:AA127"/>
  </mergeCells>
  <printOptions horizontalCentered="1"/>
  <pageMargins left="0.15748031496062992" right="0.15748031496062992" top="0.82716535433070859" bottom="0.66259842519685042" header="0.43346456692913382" footer="0.31535433070866142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workbookViewId="0">
      <selection activeCell="N16" sqref="N16"/>
    </sheetView>
  </sheetViews>
  <sheetFormatPr defaultRowHeight="12.75" customHeight="1" x14ac:dyDescent="0.2"/>
  <cols>
    <col min="1" max="1" width="4.5" style="190" customWidth="1"/>
    <col min="2" max="2" width="11.875" style="184" customWidth="1"/>
    <col min="3" max="3" width="9.75" style="184" customWidth="1"/>
    <col min="4" max="4" width="9.875" style="184" customWidth="1"/>
    <col min="5" max="5" width="10.25" style="184" customWidth="1"/>
    <col min="6" max="6" width="10.5" style="184" customWidth="1"/>
    <col min="7" max="7" width="10.125" style="184" customWidth="1"/>
    <col min="8" max="1024" width="8.5" style="184" customWidth="1"/>
  </cols>
  <sheetData>
    <row r="1" spans="1:9" ht="13.5" customHeight="1" x14ac:dyDescent="0.2">
      <c r="A1" s="307" t="s">
        <v>181</v>
      </c>
      <c r="B1" s="307"/>
      <c r="C1" s="307"/>
      <c r="D1" s="307"/>
      <c r="E1" s="307"/>
      <c r="F1" s="307"/>
      <c r="G1" s="307"/>
      <c r="H1" s="307"/>
      <c r="I1" s="307"/>
    </row>
    <row r="2" spans="1:9" ht="16.5" customHeight="1" x14ac:dyDescent="0.2">
      <c r="A2" s="185" t="s">
        <v>146</v>
      </c>
      <c r="B2" s="304" t="s">
        <v>147</v>
      </c>
      <c r="C2" s="304"/>
      <c r="D2" s="304"/>
      <c r="E2" s="304"/>
      <c r="F2" s="304"/>
      <c r="G2" s="304"/>
      <c r="H2" s="304"/>
      <c r="I2" s="304"/>
    </row>
    <row r="3" spans="1:9" ht="16.5" customHeight="1" x14ac:dyDescent="0.2">
      <c r="A3" s="186"/>
      <c r="B3" s="304" t="s">
        <v>148</v>
      </c>
      <c r="C3" s="304"/>
      <c r="D3" s="304"/>
      <c r="E3" s="304"/>
      <c r="F3" s="304"/>
      <c r="G3" s="304"/>
      <c r="H3" s="304"/>
      <c r="I3" s="304"/>
    </row>
    <row r="4" spans="1:9" ht="16.5" customHeight="1" x14ac:dyDescent="0.2">
      <c r="A4" s="187">
        <v>1</v>
      </c>
      <c r="B4" s="305" t="s">
        <v>216</v>
      </c>
      <c r="C4" s="305"/>
      <c r="D4" s="305"/>
      <c r="E4" s="305"/>
      <c r="F4" s="305"/>
      <c r="G4" s="305"/>
      <c r="H4" s="305"/>
      <c r="I4" s="305"/>
    </row>
    <row r="5" spans="1:9" ht="16.5" customHeight="1" x14ac:dyDescent="0.2">
      <c r="A5" s="187">
        <v>2</v>
      </c>
      <c r="B5" s="305" t="s">
        <v>217</v>
      </c>
      <c r="C5" s="305"/>
      <c r="D5" s="305"/>
      <c r="E5" s="305"/>
      <c r="F5" s="305"/>
      <c r="G5" s="305"/>
      <c r="H5" s="305"/>
      <c r="I5" s="305"/>
    </row>
    <row r="6" spans="1:9" ht="16.5" customHeight="1" x14ac:dyDescent="0.2">
      <c r="A6" s="187">
        <v>3</v>
      </c>
      <c r="B6" s="305" t="s">
        <v>218</v>
      </c>
      <c r="C6" s="305"/>
      <c r="D6" s="305"/>
      <c r="E6" s="305"/>
      <c r="F6" s="305"/>
      <c r="G6" s="305"/>
      <c r="H6" s="305"/>
      <c r="I6" s="305"/>
    </row>
    <row r="7" spans="1:9" ht="16.5" customHeight="1" x14ac:dyDescent="0.2">
      <c r="A7" s="187">
        <v>4</v>
      </c>
      <c r="B7" s="305" t="s">
        <v>219</v>
      </c>
      <c r="C7" s="305"/>
      <c r="D7" s="305"/>
      <c r="E7" s="305"/>
      <c r="F7" s="305"/>
      <c r="G7" s="305"/>
      <c r="H7" s="305"/>
      <c r="I7" s="305"/>
    </row>
    <row r="8" spans="1:9" ht="16.5" customHeight="1" x14ac:dyDescent="0.2">
      <c r="A8" s="187">
        <v>5</v>
      </c>
      <c r="B8" s="305" t="s">
        <v>220</v>
      </c>
      <c r="C8" s="305"/>
      <c r="D8" s="305"/>
      <c r="E8" s="305"/>
      <c r="F8" s="305"/>
      <c r="G8" s="305"/>
      <c r="H8" s="305"/>
      <c r="I8" s="305"/>
    </row>
    <row r="9" spans="1:9" ht="16.5" customHeight="1" x14ac:dyDescent="0.2">
      <c r="A9" s="187">
        <v>6</v>
      </c>
      <c r="B9" s="305" t="s">
        <v>221</v>
      </c>
      <c r="C9" s="305"/>
      <c r="D9" s="305"/>
      <c r="E9" s="305"/>
      <c r="F9" s="305"/>
      <c r="G9" s="305"/>
      <c r="H9" s="305"/>
      <c r="I9" s="305"/>
    </row>
    <row r="10" spans="1:9" ht="16.5" customHeight="1" x14ac:dyDescent="0.2">
      <c r="A10" s="187">
        <v>7</v>
      </c>
      <c r="B10" s="305" t="s">
        <v>222</v>
      </c>
      <c r="C10" s="305"/>
      <c r="D10" s="305"/>
      <c r="E10" s="305"/>
      <c r="F10" s="305"/>
      <c r="G10" s="305"/>
      <c r="H10" s="305"/>
      <c r="I10" s="305"/>
    </row>
    <row r="11" spans="1:9" ht="16.5" customHeight="1" x14ac:dyDescent="0.2">
      <c r="A11" s="187">
        <v>8</v>
      </c>
      <c r="B11" s="305" t="s">
        <v>223</v>
      </c>
      <c r="C11" s="305"/>
      <c r="D11" s="305"/>
      <c r="E11" s="305"/>
      <c r="F11" s="305"/>
      <c r="G11" s="305"/>
      <c r="H11" s="305"/>
      <c r="I11" s="305"/>
    </row>
    <row r="12" spans="1:9" ht="16.5" customHeight="1" x14ac:dyDescent="0.2">
      <c r="A12" s="187">
        <v>9</v>
      </c>
      <c r="B12" s="305" t="s">
        <v>224</v>
      </c>
      <c r="C12" s="305"/>
      <c r="D12" s="305"/>
      <c r="E12" s="305"/>
      <c r="F12" s="305"/>
      <c r="G12" s="305"/>
      <c r="H12" s="305"/>
      <c r="I12" s="305"/>
    </row>
    <row r="13" spans="1:9" ht="16.5" customHeight="1" x14ac:dyDescent="0.2">
      <c r="A13" s="187">
        <v>10</v>
      </c>
      <c r="B13" s="305" t="s">
        <v>225</v>
      </c>
      <c r="C13" s="305"/>
      <c r="D13" s="305"/>
      <c r="E13" s="305"/>
      <c r="F13" s="305"/>
      <c r="G13" s="305"/>
      <c r="H13" s="305"/>
      <c r="I13" s="305"/>
    </row>
    <row r="14" spans="1:9" ht="16.5" customHeight="1" x14ac:dyDescent="0.2">
      <c r="A14" s="187">
        <v>11</v>
      </c>
      <c r="B14" s="305" t="s">
        <v>226</v>
      </c>
      <c r="C14" s="305"/>
      <c r="D14" s="305"/>
      <c r="E14" s="305"/>
      <c r="F14" s="305"/>
      <c r="G14" s="305"/>
      <c r="H14" s="305"/>
      <c r="I14" s="305"/>
    </row>
    <row r="15" spans="1:9" ht="16.5" customHeight="1" x14ac:dyDescent="0.2">
      <c r="A15" s="187">
        <v>12</v>
      </c>
      <c r="B15" s="305" t="s">
        <v>227</v>
      </c>
      <c r="C15" s="305" t="s">
        <v>67</v>
      </c>
      <c r="D15" s="305" t="s">
        <v>67</v>
      </c>
      <c r="E15" s="305" t="s">
        <v>67</v>
      </c>
      <c r="F15" s="305" t="s">
        <v>67</v>
      </c>
      <c r="G15" s="305" t="s">
        <v>67</v>
      </c>
      <c r="H15" s="305" t="s">
        <v>67</v>
      </c>
      <c r="I15" s="305" t="s">
        <v>67</v>
      </c>
    </row>
    <row r="16" spans="1:9" ht="16.5" customHeight="1" x14ac:dyDescent="0.2">
      <c r="A16" s="187">
        <v>13</v>
      </c>
      <c r="B16" s="305" t="s">
        <v>106</v>
      </c>
      <c r="C16" s="305"/>
      <c r="D16" s="305"/>
      <c r="E16" s="305"/>
      <c r="F16" s="305"/>
      <c r="G16" s="305"/>
      <c r="H16" s="305"/>
      <c r="I16" s="305"/>
    </row>
    <row r="17" spans="1:9" ht="16.5" customHeight="1" x14ac:dyDescent="0.2">
      <c r="A17" s="187">
        <v>14</v>
      </c>
      <c r="B17" s="305" t="s">
        <v>228</v>
      </c>
      <c r="C17" s="305"/>
      <c r="D17" s="305"/>
      <c r="E17" s="305"/>
      <c r="F17" s="305"/>
      <c r="G17" s="305"/>
      <c r="H17" s="305"/>
      <c r="I17" s="305"/>
    </row>
    <row r="18" spans="1:9" ht="16.5" customHeight="1" x14ac:dyDescent="0.2">
      <c r="A18" s="187">
        <v>15</v>
      </c>
      <c r="B18" s="305" t="s">
        <v>229</v>
      </c>
      <c r="C18" s="305"/>
      <c r="D18" s="305"/>
      <c r="E18" s="305"/>
      <c r="F18" s="305"/>
      <c r="G18" s="305"/>
      <c r="H18" s="305"/>
      <c r="I18" s="305"/>
    </row>
    <row r="19" spans="1:9" ht="16.5" customHeight="1" x14ac:dyDescent="0.2">
      <c r="A19" s="187">
        <v>16</v>
      </c>
      <c r="B19" s="305" t="s">
        <v>230</v>
      </c>
      <c r="C19" s="305"/>
      <c r="D19" s="305"/>
      <c r="E19" s="305"/>
      <c r="F19" s="305"/>
      <c r="G19" s="305"/>
      <c r="H19" s="305"/>
      <c r="I19" s="305"/>
    </row>
    <row r="20" spans="1:9" ht="16.5" customHeight="1" x14ac:dyDescent="0.2">
      <c r="A20" s="187">
        <v>17</v>
      </c>
      <c r="B20" s="305" t="s">
        <v>231</v>
      </c>
      <c r="C20" s="305"/>
      <c r="D20" s="305"/>
      <c r="E20" s="305"/>
      <c r="F20" s="305"/>
      <c r="G20" s="305"/>
      <c r="H20" s="305"/>
      <c r="I20" s="305"/>
    </row>
    <row r="21" spans="1:9" ht="16.5" customHeight="1" x14ac:dyDescent="0.2">
      <c r="A21" s="187">
        <v>18</v>
      </c>
      <c r="B21" s="306" t="s">
        <v>236</v>
      </c>
      <c r="C21" s="306"/>
      <c r="D21" s="306"/>
      <c r="E21" s="306"/>
      <c r="F21" s="306"/>
      <c r="G21" s="306"/>
      <c r="H21" s="306"/>
      <c r="I21" s="306"/>
    </row>
    <row r="22" spans="1:9" ht="16.5" customHeight="1" x14ac:dyDescent="0.2">
      <c r="A22" s="187">
        <v>19</v>
      </c>
      <c r="B22" s="306" t="s">
        <v>237</v>
      </c>
      <c r="C22" s="306"/>
      <c r="D22" s="306"/>
      <c r="E22" s="306"/>
      <c r="F22" s="306"/>
      <c r="G22" s="306"/>
      <c r="H22" s="306"/>
      <c r="I22" s="306"/>
    </row>
    <row r="23" spans="1:9" ht="16.5" customHeight="1" x14ac:dyDescent="0.2">
      <c r="A23" s="186"/>
      <c r="B23" s="304" t="s">
        <v>162</v>
      </c>
      <c r="C23" s="304"/>
      <c r="D23" s="304"/>
      <c r="E23" s="304"/>
      <c r="F23" s="304"/>
      <c r="G23" s="304"/>
      <c r="H23" s="304"/>
      <c r="I23" s="304"/>
    </row>
    <row r="24" spans="1:9" ht="16.5" customHeight="1" x14ac:dyDescent="0.2">
      <c r="A24" s="187">
        <v>1</v>
      </c>
      <c r="B24" s="305" t="s">
        <v>227</v>
      </c>
      <c r="C24" s="305"/>
      <c r="D24" s="305"/>
      <c r="E24" s="305"/>
      <c r="F24" s="305"/>
      <c r="G24" s="305"/>
      <c r="H24" s="305"/>
      <c r="I24" s="305"/>
    </row>
    <row r="25" spans="1:9" ht="16.5" customHeight="1" x14ac:dyDescent="0.2">
      <c r="A25" s="187">
        <v>2</v>
      </c>
      <c r="B25" s="305" t="s">
        <v>220</v>
      </c>
      <c r="C25" s="305"/>
      <c r="D25" s="305"/>
      <c r="E25" s="305"/>
      <c r="F25" s="305"/>
      <c r="G25" s="305"/>
      <c r="H25" s="305"/>
      <c r="I25" s="305"/>
    </row>
    <row r="26" spans="1:9" ht="16.5" customHeight="1" x14ac:dyDescent="0.2">
      <c r="A26" s="187">
        <v>3</v>
      </c>
      <c r="B26" s="305" t="s">
        <v>219</v>
      </c>
      <c r="C26" s="305"/>
      <c r="D26" s="305"/>
      <c r="E26" s="305"/>
      <c r="F26" s="305"/>
      <c r="G26" s="305"/>
      <c r="H26" s="305"/>
      <c r="I26" s="305"/>
    </row>
    <row r="27" spans="1:9" ht="16.5" customHeight="1" x14ac:dyDescent="0.2">
      <c r="A27" s="187">
        <v>4</v>
      </c>
      <c r="B27" s="305" t="s">
        <v>232</v>
      </c>
      <c r="C27" s="305"/>
      <c r="D27" s="305"/>
      <c r="E27" s="305"/>
      <c r="F27" s="305"/>
      <c r="G27" s="305"/>
      <c r="H27" s="305"/>
      <c r="I27" s="305"/>
    </row>
    <row r="28" spans="1:9" ht="16.5" customHeight="1" x14ac:dyDescent="0.2">
      <c r="A28" s="187">
        <v>5</v>
      </c>
      <c r="B28" s="305" t="s">
        <v>233</v>
      </c>
      <c r="C28" s="305"/>
      <c r="D28" s="305"/>
      <c r="E28" s="305"/>
      <c r="F28" s="305"/>
      <c r="G28" s="305"/>
      <c r="H28" s="305"/>
      <c r="I28" s="305"/>
    </row>
    <row r="29" spans="1:9" ht="16.5" customHeight="1" x14ac:dyDescent="0.2">
      <c r="A29" s="187">
        <v>6</v>
      </c>
      <c r="B29" s="305" t="s">
        <v>234</v>
      </c>
      <c r="C29" s="305"/>
      <c r="D29" s="305"/>
      <c r="E29" s="305"/>
      <c r="F29" s="305"/>
      <c r="G29" s="305"/>
      <c r="H29" s="305"/>
      <c r="I29" s="305"/>
    </row>
    <row r="30" spans="1:9" ht="16.5" customHeight="1" x14ac:dyDescent="0.2">
      <c r="A30" s="187">
        <v>7</v>
      </c>
      <c r="B30" s="305" t="s">
        <v>235</v>
      </c>
      <c r="C30" s="305"/>
      <c r="D30" s="305"/>
      <c r="E30" s="305"/>
      <c r="F30" s="305"/>
      <c r="G30" s="305"/>
      <c r="H30" s="305"/>
      <c r="I30" s="305"/>
    </row>
    <row r="31" spans="1:9" ht="16.5" customHeight="1" x14ac:dyDescent="0.2">
      <c r="A31" s="187">
        <v>6</v>
      </c>
      <c r="B31" s="306" t="s">
        <v>228</v>
      </c>
      <c r="C31" s="306"/>
      <c r="D31" s="306"/>
      <c r="E31" s="306"/>
      <c r="F31" s="306"/>
      <c r="G31" s="306"/>
      <c r="H31" s="306"/>
      <c r="I31" s="306"/>
    </row>
    <row r="32" spans="1:9" ht="16.5" customHeight="1" x14ac:dyDescent="0.2">
      <c r="A32" s="186"/>
      <c r="B32" s="304" t="s">
        <v>166</v>
      </c>
      <c r="C32" s="304"/>
      <c r="D32" s="304"/>
      <c r="E32" s="304"/>
      <c r="F32" s="304"/>
      <c r="G32" s="304"/>
      <c r="H32" s="304"/>
      <c r="I32" s="304"/>
    </row>
    <row r="33" spans="1:9" ht="16.5" customHeight="1" x14ac:dyDescent="0.2">
      <c r="A33" s="186">
        <v>1</v>
      </c>
      <c r="B33" s="306" t="s">
        <v>239</v>
      </c>
      <c r="C33" s="306"/>
      <c r="D33" s="306"/>
      <c r="E33" s="306"/>
      <c r="F33" s="306"/>
      <c r="G33" s="306"/>
      <c r="H33" s="306"/>
      <c r="I33" s="306"/>
    </row>
    <row r="34" spans="1:9" ht="15.75" customHeight="1" x14ac:dyDescent="0.2">
      <c r="A34" s="186">
        <v>2</v>
      </c>
      <c r="B34" s="306" t="s">
        <v>240</v>
      </c>
      <c r="C34" s="306"/>
      <c r="D34" s="306"/>
      <c r="E34" s="306"/>
      <c r="F34" s="306"/>
      <c r="G34" s="306"/>
      <c r="H34" s="306"/>
      <c r="I34" s="306"/>
    </row>
    <row r="35" spans="1:9" ht="16.5" customHeight="1" x14ac:dyDescent="0.2">
      <c r="A35" s="186"/>
      <c r="B35" s="304" t="s">
        <v>174</v>
      </c>
      <c r="C35" s="304"/>
      <c r="D35" s="304"/>
      <c r="E35" s="304"/>
      <c r="F35" s="304"/>
      <c r="G35" s="304"/>
      <c r="H35" s="304"/>
      <c r="I35" s="304"/>
    </row>
    <row r="36" spans="1:9" ht="16.5" customHeight="1" x14ac:dyDescent="0.2">
      <c r="A36" s="186">
        <v>1</v>
      </c>
      <c r="B36" s="305" t="s">
        <v>241</v>
      </c>
      <c r="C36" s="305"/>
      <c r="D36" s="305"/>
      <c r="E36" s="305"/>
      <c r="F36" s="305"/>
      <c r="G36" s="305"/>
      <c r="H36" s="305"/>
      <c r="I36" s="305"/>
    </row>
    <row r="37" spans="1:9" ht="16.5" customHeight="1" x14ac:dyDescent="0.2">
      <c r="A37" s="186">
        <v>2</v>
      </c>
      <c r="B37" s="305" t="s">
        <v>242</v>
      </c>
      <c r="C37" s="305"/>
      <c r="D37" s="305"/>
      <c r="E37" s="305"/>
      <c r="F37" s="305"/>
      <c r="G37" s="305"/>
      <c r="H37" s="305"/>
      <c r="I37" s="305"/>
    </row>
    <row r="38" spans="1:9" ht="12.75" customHeight="1" x14ac:dyDescent="0.2">
      <c r="A38" s="186"/>
      <c r="B38" s="304" t="s">
        <v>178</v>
      </c>
      <c r="C38" s="304"/>
      <c r="D38" s="304"/>
      <c r="E38" s="304"/>
      <c r="F38" s="304"/>
      <c r="G38" s="304"/>
      <c r="H38" s="304"/>
      <c r="I38" s="304"/>
    </row>
    <row r="39" spans="1:9" ht="12.75" customHeight="1" x14ac:dyDescent="0.2">
      <c r="A39" s="186">
        <v>1</v>
      </c>
      <c r="B39" s="305" t="s">
        <v>243</v>
      </c>
      <c r="C39" s="305"/>
      <c r="D39" s="305"/>
      <c r="E39" s="305"/>
      <c r="F39" s="305"/>
      <c r="G39" s="305"/>
      <c r="H39" s="305"/>
      <c r="I39" s="305"/>
    </row>
    <row r="40" spans="1:9" ht="12.75" customHeight="1" x14ac:dyDescent="0.2">
      <c r="A40" s="186">
        <v>2</v>
      </c>
      <c r="B40" s="305" t="s">
        <v>244</v>
      </c>
      <c r="C40" s="305"/>
      <c r="D40" s="305"/>
      <c r="E40" s="305"/>
      <c r="F40" s="305"/>
      <c r="G40" s="305"/>
      <c r="H40" s="305"/>
      <c r="I40" s="305"/>
    </row>
    <row r="41" spans="1:9" ht="12.75" customHeight="1" x14ac:dyDescent="0.2">
      <c r="A41" s="188"/>
      <c r="B41" s="189"/>
      <c r="C41" s="189"/>
      <c r="D41" s="189"/>
      <c r="E41" s="189"/>
      <c r="F41" s="189"/>
      <c r="G41" s="189"/>
      <c r="H41" s="189"/>
      <c r="I41" s="189"/>
    </row>
    <row r="42" spans="1:9" s="184" customFormat="1" ht="12.75" customHeight="1" x14ac:dyDescent="0.2"/>
  </sheetData>
  <mergeCells count="40">
    <mergeCell ref="B16:I16"/>
    <mergeCell ref="B17:I17"/>
    <mergeCell ref="B11:I11"/>
    <mergeCell ref="B12:I12"/>
    <mergeCell ref="B13:I13"/>
    <mergeCell ref="B14:I14"/>
    <mergeCell ref="B15:I15"/>
    <mergeCell ref="B6:I6"/>
    <mergeCell ref="B7:I7"/>
    <mergeCell ref="B8:I8"/>
    <mergeCell ref="B9:I9"/>
    <mergeCell ref="B10:I10"/>
    <mergeCell ref="A1:I1"/>
    <mergeCell ref="B2:I2"/>
    <mergeCell ref="B3:I3"/>
    <mergeCell ref="B4:I4"/>
    <mergeCell ref="B5:I5"/>
    <mergeCell ref="B18:I18"/>
    <mergeCell ref="B32:I32"/>
    <mergeCell ref="B21:I21"/>
    <mergeCell ref="B22:I22"/>
    <mergeCell ref="B23:I23"/>
    <mergeCell ref="B24:I24"/>
    <mergeCell ref="B25:I25"/>
    <mergeCell ref="B26:I26"/>
    <mergeCell ref="B28:I28"/>
    <mergeCell ref="B31:I31"/>
    <mergeCell ref="B27:I27"/>
    <mergeCell ref="B19:I19"/>
    <mergeCell ref="B20:I20"/>
    <mergeCell ref="B29:I29"/>
    <mergeCell ref="B30:I30"/>
    <mergeCell ref="B38:I38"/>
    <mergeCell ref="B39:I39"/>
    <mergeCell ref="B40:I40"/>
    <mergeCell ref="B33:I33"/>
    <mergeCell ref="B34:I34"/>
    <mergeCell ref="B35:I35"/>
    <mergeCell ref="B36:I36"/>
    <mergeCell ref="B37:I37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План учебного 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3</cp:revision>
  <cp:lastPrinted>2023-08-21T05:46:57Z</cp:lastPrinted>
  <dcterms:created xsi:type="dcterms:W3CDTF">2021-03-13T10:25:40Z</dcterms:created>
  <dcterms:modified xsi:type="dcterms:W3CDTF">2023-09-26T12:58:07Z</dcterms:modified>
</cp:coreProperties>
</file>