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Текущий прием\Очная форма обучения\23.02.02 Автомобиле- и тракторостроение\2023 год срок обучения 2 г. 10 мес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9" i="2" l="1"/>
  <c r="AP88" i="2"/>
  <c r="Q69" i="2"/>
  <c r="AA84" i="2" l="1"/>
  <c r="AZ88" i="2" l="1"/>
  <c r="Q77" i="2"/>
  <c r="AF89" i="2" l="1"/>
  <c r="AZ72" i="2" l="1"/>
  <c r="AU72" i="2"/>
  <c r="AP72" i="2"/>
  <c r="AK72" i="2"/>
  <c r="AF72" i="2"/>
  <c r="AA72" i="2"/>
  <c r="Z72" i="2"/>
  <c r="U72" i="2"/>
  <c r="V72" i="2" s="1"/>
  <c r="T72" i="2"/>
  <c r="S72" i="2"/>
  <c r="AZ56" i="2"/>
  <c r="AU56" i="2"/>
  <c r="AP56" i="2"/>
  <c r="AK56" i="2"/>
  <c r="AF56" i="2"/>
  <c r="AA56" i="2"/>
  <c r="Z56" i="2"/>
  <c r="U56" i="2"/>
  <c r="V56" i="2" s="1"/>
  <c r="T56" i="2"/>
  <c r="S56" i="2"/>
  <c r="Q72" i="2" l="1"/>
  <c r="Q56" i="2"/>
  <c r="AA91" i="2"/>
  <c r="S36" i="2"/>
  <c r="T36" i="2"/>
  <c r="U36" i="2"/>
  <c r="V36" i="2" s="1"/>
  <c r="Z36" i="2"/>
  <c r="AA36" i="2"/>
  <c r="AF36" i="2"/>
  <c r="AK36" i="2"/>
  <c r="AP36" i="2"/>
  <c r="AU36" i="2"/>
  <c r="AZ36" i="2"/>
  <c r="S37" i="2"/>
  <c r="T37" i="2"/>
  <c r="U37" i="2"/>
  <c r="V37" i="2" s="1"/>
  <c r="Z37" i="2"/>
  <c r="AA37" i="2"/>
  <c r="AF37" i="2"/>
  <c r="AK37" i="2"/>
  <c r="AP37" i="2"/>
  <c r="AU37" i="2"/>
  <c r="AZ37" i="2"/>
  <c r="S24" i="2"/>
  <c r="T24" i="2"/>
  <c r="U24" i="2"/>
  <c r="V24" i="2" s="1"/>
  <c r="Z24" i="2"/>
  <c r="AA24" i="2"/>
  <c r="AF24" i="2"/>
  <c r="AK24" i="2"/>
  <c r="AP24" i="2"/>
  <c r="AU24" i="2"/>
  <c r="AZ24" i="2"/>
  <c r="S25" i="2"/>
  <c r="T25" i="2"/>
  <c r="U25" i="2"/>
  <c r="V25" i="2" s="1"/>
  <c r="Z25" i="2"/>
  <c r="AA25" i="2"/>
  <c r="AF25" i="2"/>
  <c r="AK25" i="2"/>
  <c r="AP25" i="2"/>
  <c r="AU25" i="2"/>
  <c r="AZ25" i="2"/>
  <c r="S26" i="2"/>
  <c r="T26" i="2"/>
  <c r="U26" i="2"/>
  <c r="V26" i="2" s="1"/>
  <c r="Z26" i="2"/>
  <c r="AA26" i="2"/>
  <c r="AF26" i="2"/>
  <c r="AK26" i="2"/>
  <c r="AP26" i="2"/>
  <c r="AU26" i="2"/>
  <c r="AZ26" i="2"/>
  <c r="Q37" i="2" l="1"/>
  <c r="Q25" i="2"/>
  <c r="Q26" i="2"/>
  <c r="Q36" i="2"/>
  <c r="Q24" i="2"/>
  <c r="S63" i="2" l="1"/>
  <c r="S64" i="2"/>
  <c r="S69" i="2"/>
  <c r="S70" i="2"/>
  <c r="S71" i="2"/>
  <c r="AZ66" i="2"/>
  <c r="AK92" i="2"/>
  <c r="AP91" i="2"/>
  <c r="S43" i="2"/>
  <c r="S44" i="2"/>
  <c r="S45" i="2"/>
  <c r="S46" i="2"/>
  <c r="S47" i="2"/>
  <c r="S51" i="2"/>
  <c r="S52" i="2"/>
  <c r="S53" i="2"/>
  <c r="S54" i="2"/>
  <c r="S55" i="2"/>
  <c r="S57" i="2"/>
  <c r="AA66" i="2"/>
  <c r="AF66" i="2"/>
  <c r="AK66" i="2"/>
  <c r="Z66" i="2"/>
  <c r="AA79" i="2"/>
  <c r="AF79" i="2"/>
  <c r="AK79" i="2"/>
  <c r="AP79" i="2"/>
  <c r="AA80" i="2"/>
  <c r="S78" i="2"/>
  <c r="T78" i="2"/>
  <c r="U78" i="2"/>
  <c r="V78" i="2" s="1"/>
  <c r="Z78" i="2"/>
  <c r="AA78" i="2"/>
  <c r="AF78" i="2"/>
  <c r="AK78" i="2"/>
  <c r="AP78" i="2"/>
  <c r="AU78" i="2"/>
  <c r="AZ78" i="2"/>
  <c r="T70" i="2"/>
  <c r="U70" i="2"/>
  <c r="V70" i="2" s="1"/>
  <c r="Z70" i="2"/>
  <c r="AA70" i="2"/>
  <c r="AF70" i="2"/>
  <c r="AK70" i="2"/>
  <c r="AP70" i="2"/>
  <c r="AU70" i="2"/>
  <c r="AZ70" i="2"/>
  <c r="T71" i="2"/>
  <c r="U71" i="2"/>
  <c r="V71" i="2" s="1"/>
  <c r="Z71" i="2"/>
  <c r="AA71" i="2"/>
  <c r="AF71" i="2"/>
  <c r="AK71" i="2"/>
  <c r="AP71" i="2"/>
  <c r="AU71" i="2"/>
  <c r="AZ71" i="2"/>
  <c r="AZ64" i="2"/>
  <c r="AU64" i="2"/>
  <c r="AP64" i="2"/>
  <c r="AK64" i="2"/>
  <c r="AF64" i="2"/>
  <c r="Z64" i="2"/>
  <c r="AA64" i="2"/>
  <c r="T64" i="2"/>
  <c r="U64" i="2"/>
  <c r="V64" i="2" s="1"/>
  <c r="AZ46" i="2"/>
  <c r="AU46" i="2"/>
  <c r="AP46" i="2"/>
  <c r="AK46" i="2"/>
  <c r="Z46" i="2"/>
  <c r="AA46" i="2"/>
  <c r="AF46" i="2"/>
  <c r="U46" i="2"/>
  <c r="T46" i="2"/>
  <c r="Q71" i="2" l="1"/>
  <c r="Q78" i="2"/>
  <c r="Q70" i="2"/>
  <c r="Q64" i="2"/>
  <c r="Q46" i="2"/>
  <c r="V46" i="2"/>
  <c r="AZ93" i="2"/>
  <c r="AZ92" i="2"/>
  <c r="AZ91" i="2"/>
  <c r="AU93" i="2"/>
  <c r="AU92" i="2"/>
  <c r="AU91" i="2"/>
  <c r="AP93" i="2"/>
  <c r="AP92" i="2"/>
  <c r="AK93" i="2"/>
  <c r="AK91" i="2"/>
  <c r="AF93" i="2"/>
  <c r="AF92" i="2"/>
  <c r="AF91" i="2"/>
  <c r="AA93" i="2"/>
  <c r="AA92" i="2"/>
  <c r="AH17" i="2" l="1"/>
  <c r="AC17" i="2"/>
  <c r="AZ38" i="2" l="1"/>
  <c r="AU38" i="2"/>
  <c r="AP38" i="2"/>
  <c r="AK38" i="2"/>
  <c r="AF38" i="2"/>
  <c r="AA38" i="2"/>
  <c r="Z38" i="2"/>
  <c r="U38" i="2"/>
  <c r="V38" i="2" s="1"/>
  <c r="T38" i="2"/>
  <c r="S38" i="2"/>
  <c r="Q38" i="2" l="1"/>
  <c r="T32" i="2" l="1"/>
  <c r="U32" i="2"/>
  <c r="V32" i="2" s="1"/>
  <c r="Z32" i="2"/>
  <c r="AA32" i="2"/>
  <c r="AF32" i="2"/>
  <c r="AK32" i="2"/>
  <c r="AP32" i="2"/>
  <c r="AU32" i="2"/>
  <c r="AZ32" i="2"/>
  <c r="S32" i="2"/>
  <c r="Q32" i="2" l="1"/>
  <c r="AZ90" i="2"/>
  <c r="AU90" i="2"/>
  <c r="AP90" i="2"/>
  <c r="AK90" i="2"/>
  <c r="AF90" i="2"/>
  <c r="AA90" i="2"/>
  <c r="Z82" i="2"/>
  <c r="Q82" i="2"/>
  <c r="AZ81" i="2"/>
  <c r="AU81" i="2"/>
  <c r="AP81" i="2"/>
  <c r="AK81" i="2"/>
  <c r="AF81" i="2"/>
  <c r="AA81" i="2"/>
  <c r="T81" i="2" s="1"/>
  <c r="Z81" i="2"/>
  <c r="U81" i="2"/>
  <c r="V81" i="2" s="1"/>
  <c r="AZ80" i="2"/>
  <c r="AU80" i="2"/>
  <c r="AP80" i="2"/>
  <c r="AK80" i="2"/>
  <c r="AF80" i="2"/>
  <c r="Z80" i="2"/>
  <c r="Q80" i="2" s="1"/>
  <c r="AZ79" i="2"/>
  <c r="AU79" i="2"/>
  <c r="Z79" i="2"/>
  <c r="Q79" i="2" s="1"/>
  <c r="AZ77" i="2"/>
  <c r="AU77" i="2"/>
  <c r="AP77" i="2"/>
  <c r="AK77" i="2"/>
  <c r="AF77" i="2"/>
  <c r="AA77" i="2"/>
  <c r="Z77" i="2"/>
  <c r="U77" i="2"/>
  <c r="V77" i="2" s="1"/>
  <c r="V75" i="2" s="1"/>
  <c r="T77" i="2"/>
  <c r="S77" i="2"/>
  <c r="S75" i="2" s="1"/>
  <c r="BD75" i="2"/>
  <c r="BC75" i="2"/>
  <c r="BB75" i="2"/>
  <c r="BA75" i="2"/>
  <c r="AY75" i="2"/>
  <c r="AX75" i="2"/>
  <c r="AW75" i="2"/>
  <c r="AV75" i="2"/>
  <c r="AT75" i="2"/>
  <c r="AS75" i="2"/>
  <c r="AR75" i="2"/>
  <c r="AQ75" i="2"/>
  <c r="AO75" i="2"/>
  <c r="AN75" i="2"/>
  <c r="AM75" i="2"/>
  <c r="AL75" i="2"/>
  <c r="AJ75" i="2"/>
  <c r="AI75" i="2"/>
  <c r="AH75" i="2"/>
  <c r="AG75" i="2"/>
  <c r="AE75" i="2"/>
  <c r="AD75" i="2"/>
  <c r="AC75" i="2"/>
  <c r="AB75" i="2"/>
  <c r="Y75" i="2"/>
  <c r="X75" i="2"/>
  <c r="W75" i="2"/>
  <c r="R75" i="2"/>
  <c r="AZ74" i="2"/>
  <c r="AU74" i="2"/>
  <c r="AP74" i="2"/>
  <c r="AK74" i="2"/>
  <c r="AF74" i="2"/>
  <c r="AA74" i="2"/>
  <c r="Z74" i="2"/>
  <c r="Q74" i="2" s="1"/>
  <c r="AZ73" i="2"/>
  <c r="AU73" i="2"/>
  <c r="Z73" i="2"/>
  <c r="AZ69" i="2"/>
  <c r="AU69" i="2"/>
  <c r="AP69" i="2"/>
  <c r="AK69" i="2"/>
  <c r="AF69" i="2"/>
  <c r="AA69" i="2"/>
  <c r="Z69" i="2"/>
  <c r="U69" i="2"/>
  <c r="V69" i="2" s="1"/>
  <c r="T69" i="2"/>
  <c r="BD67" i="2"/>
  <c r="BC67" i="2"/>
  <c r="BB67" i="2"/>
  <c r="BA67" i="2"/>
  <c r="AY67" i="2"/>
  <c r="AX67" i="2"/>
  <c r="AW67" i="2"/>
  <c r="AV67" i="2"/>
  <c r="AT67" i="2"/>
  <c r="AS67" i="2"/>
  <c r="AR67" i="2"/>
  <c r="AQ67" i="2"/>
  <c r="AO67" i="2"/>
  <c r="AN67" i="2"/>
  <c r="AM67" i="2"/>
  <c r="AL67" i="2"/>
  <c r="AJ67" i="2"/>
  <c r="AI67" i="2"/>
  <c r="AH67" i="2"/>
  <c r="AG67" i="2"/>
  <c r="AE67" i="2"/>
  <c r="AD67" i="2"/>
  <c r="AC67" i="2"/>
  <c r="AB67" i="2"/>
  <c r="Y67" i="2"/>
  <c r="X67" i="2"/>
  <c r="W67" i="2"/>
  <c r="R67" i="2"/>
  <c r="AU66" i="2"/>
  <c r="AP66" i="2"/>
  <c r="Q66" i="2"/>
  <c r="AZ65" i="2"/>
  <c r="AU65" i="2"/>
  <c r="AP65" i="2"/>
  <c r="AP86" i="2" s="1"/>
  <c r="AK65" i="2"/>
  <c r="AK86" i="2" s="1"/>
  <c r="AF65" i="2"/>
  <c r="AF86" i="2" s="1"/>
  <c r="AA65" i="2"/>
  <c r="AA86" i="2" s="1"/>
  <c r="Z65" i="2"/>
  <c r="Q65" i="2" s="1"/>
  <c r="AZ63" i="2"/>
  <c r="AU63" i="2"/>
  <c r="AP63" i="2"/>
  <c r="AK63" i="2"/>
  <c r="AF63" i="2"/>
  <c r="AA63" i="2"/>
  <c r="Z63" i="2"/>
  <c r="U63" i="2"/>
  <c r="T63" i="2"/>
  <c r="S61" i="2"/>
  <c r="BD61" i="2"/>
  <c r="BC61" i="2"/>
  <c r="BB61" i="2"/>
  <c r="BA61" i="2"/>
  <c r="AY61" i="2"/>
  <c r="AX61" i="2"/>
  <c r="AW61" i="2"/>
  <c r="AV61" i="2"/>
  <c r="AT61" i="2"/>
  <c r="AS61" i="2"/>
  <c r="AR61" i="2"/>
  <c r="AQ61" i="2"/>
  <c r="AO61" i="2"/>
  <c r="AN61" i="2"/>
  <c r="AM61" i="2"/>
  <c r="AL61" i="2"/>
  <c r="AJ61" i="2"/>
  <c r="AI61" i="2"/>
  <c r="AH61" i="2"/>
  <c r="AG61" i="2"/>
  <c r="AE61" i="2"/>
  <c r="AD61" i="2"/>
  <c r="AC61" i="2"/>
  <c r="AB61" i="2"/>
  <c r="Y61" i="2"/>
  <c r="X61" i="2"/>
  <c r="W61" i="2"/>
  <c r="R61" i="2"/>
  <c r="AZ57" i="2"/>
  <c r="AU57" i="2"/>
  <c r="AP57" i="2"/>
  <c r="AK57" i="2"/>
  <c r="AF57" i="2"/>
  <c r="AA57" i="2"/>
  <c r="Z57" i="2"/>
  <c r="U57" i="2"/>
  <c r="V57" i="2" s="1"/>
  <c r="T57" i="2"/>
  <c r="AZ55" i="2"/>
  <c r="AU55" i="2"/>
  <c r="AP55" i="2"/>
  <c r="AK55" i="2"/>
  <c r="AF55" i="2"/>
  <c r="AA55" i="2"/>
  <c r="Z55" i="2"/>
  <c r="U55" i="2"/>
  <c r="V55" i="2" s="1"/>
  <c r="T55" i="2"/>
  <c r="AZ54" i="2"/>
  <c r="AU54" i="2"/>
  <c r="AP54" i="2"/>
  <c r="AK54" i="2"/>
  <c r="AF54" i="2"/>
  <c r="AA54" i="2"/>
  <c r="Z54" i="2"/>
  <c r="U54" i="2"/>
  <c r="V54" i="2" s="1"/>
  <c r="T54" i="2"/>
  <c r="AZ53" i="2"/>
  <c r="AU53" i="2"/>
  <c r="AP53" i="2"/>
  <c r="AK53" i="2"/>
  <c r="AF53" i="2"/>
  <c r="AA53" i="2"/>
  <c r="Z53" i="2"/>
  <c r="U53" i="2"/>
  <c r="V53" i="2" s="1"/>
  <c r="T53" i="2"/>
  <c r="AZ52" i="2"/>
  <c r="AU52" i="2"/>
  <c r="AP52" i="2"/>
  <c r="AK52" i="2"/>
  <c r="AF52" i="2"/>
  <c r="AA52" i="2"/>
  <c r="Z52" i="2"/>
  <c r="U52" i="2"/>
  <c r="V52" i="2" s="1"/>
  <c r="T52" i="2"/>
  <c r="AZ51" i="2"/>
  <c r="AU51" i="2"/>
  <c r="AP51" i="2"/>
  <c r="AK51" i="2"/>
  <c r="AF51" i="2"/>
  <c r="AA51" i="2"/>
  <c r="Z51" i="2"/>
  <c r="U51" i="2"/>
  <c r="T51" i="2"/>
  <c r="AZ50" i="2"/>
  <c r="AU50" i="2"/>
  <c r="AP50" i="2"/>
  <c r="AK50" i="2"/>
  <c r="AF50" i="2"/>
  <c r="AA50" i="2"/>
  <c r="Z50" i="2"/>
  <c r="U50" i="2"/>
  <c r="V50" i="2" s="1"/>
  <c r="T50" i="2"/>
  <c r="S50" i="2"/>
  <c r="BD48" i="2"/>
  <c r="BC48" i="2"/>
  <c r="BB48" i="2"/>
  <c r="BA48" i="2"/>
  <c r="AY48" i="2"/>
  <c r="AX48" i="2"/>
  <c r="AW48" i="2"/>
  <c r="AV48" i="2"/>
  <c r="AT48" i="2"/>
  <c r="AS48" i="2"/>
  <c r="AR48" i="2"/>
  <c r="AQ48" i="2"/>
  <c r="AO48" i="2"/>
  <c r="AN48" i="2"/>
  <c r="AM48" i="2"/>
  <c r="AL48" i="2"/>
  <c r="AJ48" i="2"/>
  <c r="AI48" i="2"/>
  <c r="AH48" i="2"/>
  <c r="AG48" i="2"/>
  <c r="AE48" i="2"/>
  <c r="AD48" i="2"/>
  <c r="AC48" i="2"/>
  <c r="AB48" i="2"/>
  <c r="Y48" i="2"/>
  <c r="X48" i="2"/>
  <c r="W48" i="2"/>
  <c r="R48" i="2"/>
  <c r="AZ47" i="2"/>
  <c r="AU47" i="2"/>
  <c r="AP47" i="2"/>
  <c r="AK47" i="2"/>
  <c r="AF47" i="2"/>
  <c r="AA47" i="2"/>
  <c r="Z47" i="2"/>
  <c r="U47" i="2"/>
  <c r="V47" i="2" s="1"/>
  <c r="T47" i="2"/>
  <c r="AZ45" i="2"/>
  <c r="AU45" i="2"/>
  <c r="AP45" i="2"/>
  <c r="AK45" i="2"/>
  <c r="AF45" i="2"/>
  <c r="AA45" i="2"/>
  <c r="Z45" i="2"/>
  <c r="U45" i="2"/>
  <c r="V45" i="2" s="1"/>
  <c r="T45" i="2"/>
  <c r="AZ44" i="2"/>
  <c r="AU44" i="2"/>
  <c r="AP44" i="2"/>
  <c r="AK44" i="2"/>
  <c r="AF44" i="2"/>
  <c r="AA44" i="2"/>
  <c r="Z44" i="2"/>
  <c r="U44" i="2"/>
  <c r="V44" i="2" s="1"/>
  <c r="T44" i="2"/>
  <c r="AZ43" i="2"/>
  <c r="AU43" i="2"/>
  <c r="AP43" i="2"/>
  <c r="AK43" i="2"/>
  <c r="AF43" i="2"/>
  <c r="AA43" i="2"/>
  <c r="Z43" i="2"/>
  <c r="U43" i="2"/>
  <c r="V43" i="2" s="1"/>
  <c r="T43" i="2"/>
  <c r="AZ42" i="2"/>
  <c r="AU42" i="2"/>
  <c r="AP42" i="2"/>
  <c r="AK42" i="2"/>
  <c r="AF42" i="2"/>
  <c r="AA42" i="2"/>
  <c r="Z42" i="2"/>
  <c r="U42" i="2"/>
  <c r="T42" i="2"/>
  <c r="S42" i="2"/>
  <c r="BD40" i="2"/>
  <c r="BC40" i="2"/>
  <c r="BB40" i="2"/>
  <c r="BA40" i="2"/>
  <c r="AY40" i="2"/>
  <c r="AX40" i="2"/>
  <c r="AW40" i="2"/>
  <c r="AV40" i="2"/>
  <c r="AT40" i="2"/>
  <c r="AS40" i="2"/>
  <c r="AR40" i="2"/>
  <c r="AQ40" i="2"/>
  <c r="AO40" i="2"/>
  <c r="AN40" i="2"/>
  <c r="AM40" i="2"/>
  <c r="AL40" i="2"/>
  <c r="AJ40" i="2"/>
  <c r="AI40" i="2"/>
  <c r="AH40" i="2"/>
  <c r="AG40" i="2"/>
  <c r="AE40" i="2"/>
  <c r="AD40" i="2"/>
  <c r="AC40" i="2"/>
  <c r="AB40" i="2"/>
  <c r="Y40" i="2"/>
  <c r="X40" i="2"/>
  <c r="W40" i="2"/>
  <c r="R40" i="2"/>
  <c r="AZ35" i="2"/>
  <c r="AU35" i="2"/>
  <c r="AP35" i="2"/>
  <c r="AK35" i="2"/>
  <c r="AF35" i="2"/>
  <c r="AA35" i="2"/>
  <c r="Z35" i="2"/>
  <c r="U35" i="2"/>
  <c r="V35" i="2" s="1"/>
  <c r="T35" i="2"/>
  <c r="S35" i="2"/>
  <c r="AZ33" i="2"/>
  <c r="AU33" i="2"/>
  <c r="AP33" i="2"/>
  <c r="AK33" i="2"/>
  <c r="AF33" i="2"/>
  <c r="AA33" i="2"/>
  <c r="Z33" i="2"/>
  <c r="U33" i="2"/>
  <c r="V33" i="2" s="1"/>
  <c r="T33" i="2"/>
  <c r="S33" i="2"/>
  <c r="AZ28" i="2"/>
  <c r="AU28" i="2"/>
  <c r="AP28" i="2"/>
  <c r="AK28" i="2"/>
  <c r="AF28" i="2"/>
  <c r="AA28" i="2"/>
  <c r="Z28" i="2"/>
  <c r="U28" i="2"/>
  <c r="V28" i="2" s="1"/>
  <c r="T28" i="2"/>
  <c r="S28" i="2"/>
  <c r="AZ30" i="2"/>
  <c r="AU30" i="2"/>
  <c r="AP30" i="2"/>
  <c r="AK30" i="2"/>
  <c r="AF30" i="2"/>
  <c r="AA30" i="2"/>
  <c r="Z30" i="2"/>
  <c r="U30" i="2"/>
  <c r="V30" i="2" s="1"/>
  <c r="T30" i="2"/>
  <c r="S30" i="2"/>
  <c r="AZ29" i="2"/>
  <c r="AU29" i="2"/>
  <c r="AP29" i="2"/>
  <c r="AK29" i="2"/>
  <c r="AF29" i="2"/>
  <c r="AA29" i="2"/>
  <c r="Z29" i="2"/>
  <c r="U29" i="2"/>
  <c r="V29" i="2" s="1"/>
  <c r="T29" i="2"/>
  <c r="S29" i="2"/>
  <c r="AZ23" i="2"/>
  <c r="AU23" i="2"/>
  <c r="AP23" i="2"/>
  <c r="AK23" i="2"/>
  <c r="AF23" i="2"/>
  <c r="AA23" i="2"/>
  <c r="Z23" i="2"/>
  <c r="U23" i="2"/>
  <c r="V23" i="2" s="1"/>
  <c r="T23" i="2"/>
  <c r="S23" i="2"/>
  <c r="AZ27" i="2"/>
  <c r="AU27" i="2"/>
  <c r="AP27" i="2"/>
  <c r="AK27" i="2"/>
  <c r="AF27" i="2"/>
  <c r="AA27" i="2"/>
  <c r="Z27" i="2"/>
  <c r="U27" i="2"/>
  <c r="V27" i="2" s="1"/>
  <c r="T27" i="2"/>
  <c r="S27" i="2"/>
  <c r="AZ22" i="2"/>
  <c r="AU22" i="2"/>
  <c r="AP22" i="2"/>
  <c r="AK22" i="2"/>
  <c r="AF22" i="2"/>
  <c r="AA22" i="2"/>
  <c r="Z22" i="2"/>
  <c r="U22" i="2"/>
  <c r="V22" i="2" s="1"/>
  <c r="T22" i="2"/>
  <c r="S22" i="2"/>
  <c r="AZ21" i="2"/>
  <c r="AU21" i="2"/>
  <c r="AP21" i="2"/>
  <c r="AK21" i="2"/>
  <c r="AF21" i="2"/>
  <c r="AA21" i="2"/>
  <c r="Z21" i="2"/>
  <c r="U21" i="2"/>
  <c r="T21" i="2"/>
  <c r="AZ20" i="2"/>
  <c r="AU20" i="2"/>
  <c r="AP20" i="2"/>
  <c r="AK20" i="2"/>
  <c r="AF20" i="2"/>
  <c r="AA20" i="2"/>
  <c r="Z20" i="2"/>
  <c r="U20" i="2"/>
  <c r="V20" i="2" s="1"/>
  <c r="T20" i="2"/>
  <c r="BD17" i="2"/>
  <c r="BC17" i="2"/>
  <c r="BB17" i="2"/>
  <c r="BA17" i="2"/>
  <c r="AY17" i="2"/>
  <c r="AX17" i="2"/>
  <c r="AW17" i="2"/>
  <c r="AV17" i="2"/>
  <c r="AT17" i="2"/>
  <c r="AS17" i="2"/>
  <c r="AR17" i="2"/>
  <c r="AQ17" i="2"/>
  <c r="AO17" i="2"/>
  <c r="AN17" i="2"/>
  <c r="AM17" i="2"/>
  <c r="AL17" i="2"/>
  <c r="AJ17" i="2"/>
  <c r="AI17" i="2"/>
  <c r="AG17" i="2"/>
  <c r="AE17" i="2"/>
  <c r="AD17" i="2"/>
  <c r="AB17" i="2"/>
  <c r="Y17" i="2"/>
  <c r="X17" i="2"/>
  <c r="W17" i="2"/>
  <c r="R17" i="2"/>
  <c r="AF8" i="2"/>
  <c r="S6" i="2"/>
  <c r="AE60" i="2" l="1"/>
  <c r="AJ60" i="2"/>
  <c r="AO60" i="2"/>
  <c r="AT60" i="2"/>
  <c r="AT58" i="2" s="1"/>
  <c r="AT39" i="2" s="1"/>
  <c r="AY60" i="2"/>
  <c r="AU86" i="2"/>
  <c r="R60" i="2"/>
  <c r="R58" i="2" s="1"/>
  <c r="R39" i="2" s="1"/>
  <c r="AZ87" i="2"/>
  <c r="AD60" i="2"/>
  <c r="AD58" i="2" s="1"/>
  <c r="AD39" i="2" s="1"/>
  <c r="AI60" i="2"/>
  <c r="AI58" i="2" s="1"/>
  <c r="AI39" i="2" s="1"/>
  <c r="AN60" i="2"/>
  <c r="AN58" i="2" s="1"/>
  <c r="AN39" i="2" s="1"/>
  <c r="AS60" i="2"/>
  <c r="AS58" i="2" s="1"/>
  <c r="AS39" i="2" s="1"/>
  <c r="AX60" i="2"/>
  <c r="BD60" i="2"/>
  <c r="BD58" i="2" s="1"/>
  <c r="BD39" i="2" s="1"/>
  <c r="Y60" i="2"/>
  <c r="Y58" i="2" s="1"/>
  <c r="Y39" i="2" s="1"/>
  <c r="BC60" i="2"/>
  <c r="BC58" i="2" s="1"/>
  <c r="BC39" i="2" s="1"/>
  <c r="AP87" i="2"/>
  <c r="AU87" i="2"/>
  <c r="AA87" i="2"/>
  <c r="Q50" i="2"/>
  <c r="Q57" i="2"/>
  <c r="W60" i="2"/>
  <c r="W58" i="2" s="1"/>
  <c r="AB60" i="2"/>
  <c r="AB58" i="2" s="1"/>
  <c r="AB39" i="2" s="1"/>
  <c r="AG60" i="2"/>
  <c r="AG58" i="2" s="1"/>
  <c r="AG39" i="2" s="1"/>
  <c r="AL60" i="2"/>
  <c r="AL58" i="2" s="1"/>
  <c r="AK88" i="2" s="1"/>
  <c r="AQ60" i="2"/>
  <c r="AQ58" i="2" s="1"/>
  <c r="AV60" i="2"/>
  <c r="AV58" i="2" s="1"/>
  <c r="AU88" i="2" s="1"/>
  <c r="BA60" i="2"/>
  <c r="BA58" i="2" s="1"/>
  <c r="BA39" i="2" s="1"/>
  <c r="AZ86" i="2"/>
  <c r="AF87" i="2"/>
  <c r="X60" i="2"/>
  <c r="X58" i="2" s="1"/>
  <c r="X39" i="2" s="1"/>
  <c r="AC60" i="2"/>
  <c r="AC58" i="2" s="1"/>
  <c r="AC39" i="2" s="1"/>
  <c r="AH60" i="2"/>
  <c r="AH58" i="2" s="1"/>
  <c r="AH39" i="2" s="1"/>
  <c r="AM60" i="2"/>
  <c r="AM58" i="2" s="1"/>
  <c r="AM39" i="2" s="1"/>
  <c r="AR60" i="2"/>
  <c r="AR58" i="2" s="1"/>
  <c r="AR39" i="2" s="1"/>
  <c r="AW60" i="2"/>
  <c r="AW58" i="2" s="1"/>
  <c r="AW39" i="2" s="1"/>
  <c r="BB60" i="2"/>
  <c r="BB58" i="2" s="1"/>
  <c r="BB39" i="2" s="1"/>
  <c r="AK87" i="2"/>
  <c r="Q20" i="2"/>
  <c r="Q22" i="2"/>
  <c r="Q23" i="2"/>
  <c r="Q30" i="2"/>
  <c r="Q33" i="2"/>
  <c r="Q52" i="2"/>
  <c r="Q55" i="2"/>
  <c r="T61" i="2"/>
  <c r="Q63" i="2"/>
  <c r="Q61" i="2" s="1"/>
  <c r="Q54" i="2"/>
  <c r="Q21" i="2"/>
  <c r="Q27" i="2"/>
  <c r="Q29" i="2"/>
  <c r="Q28" i="2"/>
  <c r="Q51" i="2"/>
  <c r="Q53" i="2"/>
  <c r="AA61" i="2"/>
  <c r="AF61" i="2"/>
  <c r="AZ61" i="2"/>
  <c r="V7" i="2"/>
  <c r="AK61" i="2"/>
  <c r="AK67" i="2"/>
  <c r="Z61" i="2"/>
  <c r="AP61" i="2"/>
  <c r="Q45" i="2"/>
  <c r="AA75" i="2"/>
  <c r="AZ75" i="2"/>
  <c r="Q81" i="2"/>
  <c r="Q35" i="2"/>
  <c r="V6" i="2"/>
  <c r="AU48" i="2"/>
  <c r="AK75" i="2"/>
  <c r="Q75" i="2"/>
  <c r="AP75" i="2"/>
  <c r="Z40" i="2"/>
  <c r="T67" i="2"/>
  <c r="AK40" i="2"/>
  <c r="AF67" i="2"/>
  <c r="AP17" i="2"/>
  <c r="AZ17" i="2"/>
  <c r="S41" i="2"/>
  <c r="S40" i="2" s="1"/>
  <c r="AP40" i="2"/>
  <c r="AP48" i="2"/>
  <c r="S67" i="2"/>
  <c r="S60" i="2" s="1"/>
  <c r="AU75" i="2"/>
  <c r="AF75" i="2"/>
  <c r="U48" i="2"/>
  <c r="AF48" i="2"/>
  <c r="BE89" i="2"/>
  <c r="S5" i="2"/>
  <c r="S8" i="2" s="1"/>
  <c r="AA17" i="2"/>
  <c r="AU17" i="2"/>
  <c r="Q43" i="2"/>
  <c r="AX58" i="2"/>
  <c r="AX39" i="2" s="1"/>
  <c r="T17" i="2"/>
  <c r="AZ48" i="2"/>
  <c r="AF17" i="2"/>
  <c r="AU67" i="2"/>
  <c r="AO58" i="2"/>
  <c r="AO39" i="2" s="1"/>
  <c r="AY58" i="2"/>
  <c r="AY39" i="2" s="1"/>
  <c r="BE92" i="2"/>
  <c r="AK17" i="2"/>
  <c r="U40" i="2"/>
  <c r="S49" i="2"/>
  <c r="S48" i="2" s="1"/>
  <c r="G6" i="2"/>
  <c r="AE58" i="2"/>
  <c r="AA67" i="2"/>
  <c r="T75" i="2"/>
  <c r="BE91" i="2"/>
  <c r="BE93" i="2"/>
  <c r="S18" i="2"/>
  <c r="S17" i="2" s="1"/>
  <c r="Z17" i="2"/>
  <c r="Q44" i="2"/>
  <c r="AA48" i="2"/>
  <c r="AZ67" i="2"/>
  <c r="U75" i="2"/>
  <c r="G5" i="2"/>
  <c r="V63" i="2"/>
  <c r="V61" i="2" s="1"/>
  <c r="U61" i="2"/>
  <c r="Z75" i="2"/>
  <c r="T40" i="2"/>
  <c r="AA40" i="2"/>
  <c r="AU40" i="2"/>
  <c r="T48" i="2"/>
  <c r="Z48" i="2"/>
  <c r="AK48" i="2"/>
  <c r="V51" i="2"/>
  <c r="AU61" i="2"/>
  <c r="V21" i="2"/>
  <c r="V17" i="2" s="1"/>
  <c r="U17" i="2"/>
  <c r="Q42" i="2"/>
  <c r="V42" i="2"/>
  <c r="V40" i="2" s="1"/>
  <c r="AF40" i="2"/>
  <c r="AZ40" i="2"/>
  <c r="Q47" i="2"/>
  <c r="Q73" i="2"/>
  <c r="Z67" i="2"/>
  <c r="V67" i="2"/>
  <c r="AP67" i="2"/>
  <c r="AJ58" i="2"/>
  <c r="AJ39" i="2" s="1"/>
  <c r="U67" i="2"/>
  <c r="BE90" i="2"/>
  <c r="V5" i="2"/>
  <c r="AK60" i="2" l="1"/>
  <c r="O7" i="2"/>
  <c r="AQ39" i="2"/>
  <c r="O6" i="2"/>
  <c r="AV39" i="2"/>
  <c r="AL39" i="2"/>
  <c r="AF88" i="2"/>
  <c r="S59" i="2"/>
  <c r="AB83" i="2"/>
  <c r="Y83" i="2"/>
  <c r="AU60" i="2"/>
  <c r="AU58" i="2" s="1"/>
  <c r="AU39" i="2" s="1"/>
  <c r="AD83" i="2"/>
  <c r="AZ60" i="2"/>
  <c r="AZ58" i="2" s="1"/>
  <c r="X83" i="2"/>
  <c r="AC83" i="2"/>
  <c r="R83" i="2"/>
  <c r="T60" i="2"/>
  <c r="T58" i="2" s="1"/>
  <c r="AE39" i="2"/>
  <c r="AE83" i="2" s="1"/>
  <c r="W39" i="2"/>
  <c r="W83" i="2" s="1"/>
  <c r="Z60" i="2"/>
  <c r="Z58" i="2" s="1"/>
  <c r="Z39" i="2" s="1"/>
  <c r="Z83" i="2" s="1"/>
  <c r="U60" i="2"/>
  <c r="U58" i="2" s="1"/>
  <c r="U39" i="2" s="1"/>
  <c r="AP60" i="2"/>
  <c r="AP58" i="2" s="1"/>
  <c r="AP39" i="2" s="1"/>
  <c r="AF60" i="2"/>
  <c r="AF58" i="2" s="1"/>
  <c r="Q48" i="2"/>
  <c r="V60" i="2"/>
  <c r="V58" i="2" s="1"/>
  <c r="AA60" i="2"/>
  <c r="AA58" i="2" s="1"/>
  <c r="AA39" i="2" s="1"/>
  <c r="Q17" i="2"/>
  <c r="Q67" i="2"/>
  <c r="Q60" i="2" s="1"/>
  <c r="Q58" i="2" s="1"/>
  <c r="Q40" i="2"/>
  <c r="V8" i="2"/>
  <c r="J7" i="2"/>
  <c r="J6" i="2"/>
  <c r="AK58" i="2"/>
  <c r="AK39" i="2" s="1"/>
  <c r="S58" i="2"/>
  <c r="J5" i="2"/>
  <c r="BE86" i="2"/>
  <c r="V48" i="2"/>
  <c r="G7" i="2"/>
  <c r="G8" i="2" s="1"/>
  <c r="BE87" i="2"/>
  <c r="V39" i="2" l="1"/>
  <c r="V83" i="2" s="1"/>
  <c r="AF39" i="2"/>
  <c r="AF83" i="2" s="1"/>
  <c r="AZ39" i="2"/>
  <c r="AZ83" i="2" s="1"/>
  <c r="AZ84" i="2" s="1"/>
  <c r="U83" i="2"/>
  <c r="AK83" i="2"/>
  <c r="AK85" i="2" s="1"/>
  <c r="Q39" i="2"/>
  <c r="AA83" i="2"/>
  <c r="AA85" i="2" s="1"/>
  <c r="T39" i="2"/>
  <c r="T83" i="2" s="1"/>
  <c r="AP83" i="2"/>
  <c r="AP84" i="2" s="1"/>
  <c r="AU83" i="2"/>
  <c r="AU85" i="2" s="1"/>
  <c r="S39" i="2"/>
  <c r="S83" i="2" s="1"/>
  <c r="O5" i="2"/>
  <c r="O8" i="2" s="1"/>
  <c r="J8" i="2"/>
  <c r="BE88" i="2"/>
  <c r="AU84" i="2" l="1"/>
  <c r="AP85" i="2"/>
  <c r="B6" i="2" s="1"/>
  <c r="AK84" i="2"/>
  <c r="AZ85" i="2"/>
  <c r="AF84" i="2"/>
  <c r="AF85" i="2"/>
  <c r="B5" i="2" s="1"/>
  <c r="AP5" i="2" s="1"/>
  <c r="Q83" i="2"/>
  <c r="B7" i="2" l="1"/>
  <c r="AP7" i="2" s="1"/>
  <c r="BE85" i="2"/>
  <c r="AP6" i="2"/>
  <c r="B8" i="2" l="1"/>
  <c r="AP8" i="2"/>
</calcChain>
</file>

<file path=xl/sharedStrings.xml><?xml version="1.0" encoding="utf-8"?>
<sst xmlns="http://schemas.openxmlformats.org/spreadsheetml/2006/main" count="372" uniqueCount="247">
  <si>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</si>
  <si>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</si>
  <si>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</si>
  <si>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</si>
  <si>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</si>
  <si>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</si>
  <si>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</si>
  <si>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</si>
  <si>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код и наименование специальности СПО</t>
  </si>
  <si>
    <t>Форма обучения — очная</t>
  </si>
  <si>
    <t>Срок обучения —</t>
  </si>
  <si>
    <t>2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</si>
  <si>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основное общее образование</t>
    </r>
    <r>
      <rPr>
        <i/>
        <sz val="14"/>
        <color theme="1"/>
        <rFont val="Times New Roman"/>
        <family val="1"/>
        <charset val="204"/>
      </rPr>
      <t xml:space="preserve">  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</si>
  <si>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</si>
  <si>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</si>
  <si>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</si>
  <si>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</si>
  <si>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</si>
  <si>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</si>
  <si>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</si>
  <si>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</si>
  <si>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</si>
  <si>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</si>
  <si>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</si>
  <si>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</si>
  <si>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</si>
  <si>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</si>
  <si>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</si>
  <si>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</si>
  <si>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</si>
  <si>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</si>
  <si>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</si>
  <si>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</si>
  <si>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Консультации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</si>
  <si>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</si>
  <si>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</si>
  <si>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</si>
  <si>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</si>
  <si>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</si>
  <si>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</si>
  <si>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3 сем. 17 нед</t>
  </si>
  <si>
    <t>4 сем. 24 нед.</t>
  </si>
  <si>
    <t>5 сем. 17 нед.</t>
  </si>
  <si>
    <t>6 сем.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</si>
  <si>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</si>
  <si>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</si>
  <si>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</si>
  <si>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</si>
  <si>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</si>
  <si>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</si>
  <si>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</si>
  <si>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</si>
  <si>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</si>
  <si>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</si>
  <si>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</si>
  <si>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</si>
  <si>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</si>
  <si>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</si>
  <si>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</si>
  <si>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</si>
  <si>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</si>
  <si>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</si>
  <si>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</si>
  <si>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</si>
  <si>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Обществознание</t>
  </si>
  <si>
    <t>Программа подготовки специалистов среднего звена</t>
  </si>
  <si>
    <t>Иностранный язык в профессиональной деятельности</t>
  </si>
  <si>
    <t>ОП.00</t>
  </si>
  <si>
    <t>Общепрофессиональный  цикл</t>
  </si>
  <si>
    <t>ОП.01</t>
  </si>
  <si>
    <t>ОП.02</t>
  </si>
  <si>
    <t>ОП.03</t>
  </si>
  <si>
    <t>ОП.04</t>
  </si>
  <si>
    <t>ОП.05</t>
  </si>
  <si>
    <t>ОП.06</t>
  </si>
  <si>
    <t>ОП.07</t>
  </si>
  <si>
    <t>П.00</t>
  </si>
  <si>
    <t>Профессиональный  цикл</t>
  </si>
  <si>
    <t>ПМ.00</t>
  </si>
  <si>
    <t>Профессиональные модули</t>
  </si>
  <si>
    <t>ПМ.01</t>
  </si>
  <si>
    <t>Экзамен по модулю</t>
  </si>
  <si>
    <t>МДК.01.01</t>
  </si>
  <si>
    <t>УП.01</t>
  </si>
  <si>
    <t>ПП.01</t>
  </si>
  <si>
    <t>ПМ.02</t>
  </si>
  <si>
    <t xml:space="preserve"> 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</si>
  <si>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</si>
  <si>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</si>
  <si>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</si>
  <si>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</si>
  <si>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</si>
  <si>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</si>
  <si>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</si>
  <si>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</si>
  <si>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</si>
  <si>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</si>
  <si>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</si>
  <si>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</si>
  <si>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</si>
  <si>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</si>
  <si>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</si>
  <si>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</si>
  <si>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</si>
  <si>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</si>
  <si>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</si>
  <si>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</si>
  <si>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</si>
  <si>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</si>
  <si>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</si>
  <si>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</si>
  <si>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</si>
  <si>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</si>
  <si>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</si>
  <si>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</si>
  <si>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</si>
  <si>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</si>
  <si>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</si>
  <si>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</si>
  <si>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</si>
  <si>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</si>
  <si>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</si>
  <si>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</si>
  <si>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</si>
  <si>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</si>
  <si>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</si>
  <si>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</si>
  <si>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</si>
  <si>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</si>
  <si>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</si>
  <si>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</si>
  <si>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</si>
  <si>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</si>
  <si>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</si>
  <si>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</si>
  <si>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</si>
  <si>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</si>
  <si>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</si>
  <si>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</si>
  <si>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</si>
  <si>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</si>
  <si>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</si>
  <si>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</si>
  <si>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</si>
  <si>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</si>
  <si>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Основы проектной деятельности</t>
  </si>
  <si>
    <t>География</t>
  </si>
  <si>
    <t>Профиль получаемого профессионального образования — технологический</t>
  </si>
  <si>
    <t>Квалификация: техник</t>
  </si>
  <si>
    <t>23.02.02 Автомобиле- и тракторостроение</t>
  </si>
  <si>
    <t>Социально-гуманитарный цикл</t>
  </si>
  <si>
    <t>СГ.01</t>
  </si>
  <si>
    <t>СГ.02</t>
  </si>
  <si>
    <t>СГ.03</t>
  </si>
  <si>
    <t>СГ.04</t>
  </si>
  <si>
    <t>СГ.05</t>
  </si>
  <si>
    <t>История России</t>
  </si>
  <si>
    <t>Безопасность жизнедеятельности</t>
  </si>
  <si>
    <t>СГ.06</t>
  </si>
  <si>
    <t>Основы бережливого производства</t>
  </si>
  <si>
    <t>Основы финансовой грамотности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</si>
  <si>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</si>
  <si>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</si>
  <si>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</si>
  <si>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</si>
  <si>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</si>
  <si>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Информационные технологии в профессиональной деятельности</t>
  </si>
  <si>
    <t>Охрана труда</t>
  </si>
  <si>
    <t>Конструирование автотракторной техники и компонентов</t>
  </si>
  <si>
    <t>Осуществление, контроль и совершенствование технологических процессов изготовления, сборки автотракторной техники и компонентов</t>
  </si>
  <si>
    <t>Обеспечение экономической эффективности производства, производственная логистика и организация деятельности коллектива исполнителей</t>
  </si>
  <si>
    <t>МДК.01.02</t>
  </si>
  <si>
    <t>Двигатели автотракторной техники</t>
  </si>
  <si>
    <t>Конструкция и проектирование автотракторной техники</t>
  </si>
  <si>
    <t>МДК.02.03</t>
  </si>
  <si>
    <t>Технология изготовление деталей автотракторной техники</t>
  </si>
  <si>
    <t>Технология сборки автотракторной техники</t>
  </si>
  <si>
    <t>Разработка технологических процессов, технической и технологической документации</t>
  </si>
  <si>
    <t>МДК.03.02</t>
  </si>
  <si>
    <t>Организация работы и управление подразделением организации</t>
  </si>
  <si>
    <t>Организация транспортно – логистической деятельности</t>
  </si>
  <si>
    <t>Теоретические основы рабочей профессии «18466 Слесарь механосборочных работ»</t>
  </si>
  <si>
    <t>ООД.00</t>
  </si>
  <si>
    <t>Базовые дисциплины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</si>
  <si>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</si>
  <si>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</si>
  <si>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</si>
  <si>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</si>
  <si>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</si>
  <si>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</si>
  <si>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</si>
  <si>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</si>
  <si>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</si>
  <si>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</si>
  <si>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</si>
  <si>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Информатика</t>
  </si>
  <si>
    <t>Химия</t>
  </si>
  <si>
    <t>Биология</t>
  </si>
  <si>
    <t>Профильные дисциплины</t>
  </si>
  <si>
    <t>Дополнительные учебные дисицплины, курсы по выбору обучающихся</t>
  </si>
  <si>
    <t>Физика</t>
  </si>
  <si>
    <t>ПД.01</t>
  </si>
  <si>
    <t>ПД.02</t>
  </si>
  <si>
    <t>ДУД.01</t>
  </si>
  <si>
    <t>ДУД.02</t>
  </si>
  <si>
    <t>ДУД.03</t>
  </si>
  <si>
    <t>ДУД.04</t>
  </si>
  <si>
    <t>Эффективное поведение на рынке труда</t>
  </si>
  <si>
    <t xml:space="preserve">Второй иностранный язык (немецкий) 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</si>
  <si>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</si>
  <si>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</si>
  <si>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</si>
  <si>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</si>
  <si>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</si>
  <si>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</si>
  <si>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</si>
  <si>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</si>
  <si>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</si>
  <si>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</si>
  <si>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</si>
  <si>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</si>
  <si>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</si>
  <si>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</si>
  <si>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Инженерной графики</t>
  </si>
  <si>
    <t>Охраны труда</t>
  </si>
  <si>
    <t>Конструкции и проектирования автотракторной техники</t>
  </si>
  <si>
    <t>Технологии производства деталей автотракторной техники</t>
  </si>
  <si>
    <t>Электротехники и электроники</t>
  </si>
  <si>
    <t>Материаловедения</t>
  </si>
  <si>
    <t>Технической механики</t>
  </si>
  <si>
    <t>Метрологии, стандартизации и сертификации</t>
  </si>
  <si>
    <t>Технологии обработки материалов</t>
  </si>
  <si>
    <t>Двигателей внутреннего сгорания</t>
  </si>
  <si>
    <t>Слесарные</t>
  </si>
  <si>
    <t>Механообрабатывающие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</si>
  <si>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</si>
  <si>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</si>
  <si>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</si>
  <si>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</si>
  <si>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Перечень кабинетов, лабораторий, мастерских и других помещений для подготовки по специальности</t>
  </si>
  <si>
    <t>СГ.00</t>
  </si>
  <si>
    <t>ОП.08</t>
  </si>
  <si>
    <t>Технология обработки материалов</t>
  </si>
  <si>
    <t>2 сем.  24   нед.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</si>
  <si>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в период с 18.05 по 28.06 в соответствии с утверждаемым отдельным графиком.</t>
  </si>
  <si>
    <t>МДК.02.04</t>
  </si>
  <si>
    <t>Информационных технологий в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</si>
</sst>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0.00"/>
    <numFmt numFmtId="169" formatCode="#,##0.00&quot; &quot;[$руб.-419];[Red]&quot;-&quot;#,##0.00&quot; &quot;[$руб.-419]"/>
  </numFmts>
  <fonts count="32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CC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17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 applyAlignment="1">
      <alignment horizontal="left"/>
    </xf>
    <xf numFmtId="164" fontId="14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/>
    <xf numFmtId="164" fontId="13" fillId="0" borderId="0" xfId="1" applyFont="1" applyAlignment="1">
      <alignment wrapText="1"/>
    </xf>
    <xf numFmtId="164" fontId="15" fillId="0" borderId="1" xfId="1" applyFont="1" applyBorder="1" applyAlignment="1">
      <alignment horizontal="center" vertical="top" wrapText="1"/>
    </xf>
    <xf numFmtId="164" fontId="15" fillId="0" borderId="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3" fillId="0" borderId="1" xfId="1" applyFont="1" applyBorder="1" applyAlignment="1">
      <alignment horizontal="left" vertical="top" wrapText="1"/>
    </xf>
    <xf numFmtId="164" fontId="13" fillId="0" borderId="0" xfId="1" applyFont="1"/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center"/>
    </xf>
    <xf numFmtId="164" fontId="15" fillId="0" borderId="5" xfId="1" applyFont="1" applyBorder="1" applyAlignment="1">
      <alignment horizontal="center"/>
    </xf>
    <xf numFmtId="164" fontId="15" fillId="0" borderId="1" xfId="1" applyFont="1" applyBorder="1" applyAlignment="1">
      <alignment horizontal="center" vertical="center" textRotation="90" wrapText="1"/>
    </xf>
    <xf numFmtId="164" fontId="13" fillId="0" borderId="3" xfId="1" applyFont="1" applyBorder="1" applyAlignment="1">
      <alignment vertical="center" textRotation="90" wrapText="1"/>
    </xf>
    <xf numFmtId="164" fontId="14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/>
    </xf>
    <xf numFmtId="164" fontId="15" fillId="0" borderId="1" xfId="1" applyFont="1" applyBorder="1" applyAlignment="1">
      <alignment vertical="center" textRotation="90" wrapText="1"/>
    </xf>
    <xf numFmtId="164" fontId="15" fillId="4" borderId="1" xfId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5" fillId="4" borderId="3" xfId="1" applyFont="1" applyFill="1" applyBorder="1" applyAlignment="1">
      <alignment horizontal="center" vertical="center"/>
    </xf>
    <xf numFmtId="164" fontId="15" fillId="0" borderId="5" xfId="1" applyFont="1" applyBorder="1" applyAlignment="1">
      <alignment horizontal="center" vertical="center"/>
    </xf>
    <xf numFmtId="167" fontId="15" fillId="4" borderId="1" xfId="1" applyNumberFormat="1" applyFont="1" applyFill="1" applyBorder="1" applyAlignment="1">
      <alignment horizontal="center" vertical="center"/>
    </xf>
    <xf numFmtId="164" fontId="19" fillId="0" borderId="0" xfId="1" applyFont="1"/>
    <xf numFmtId="164" fontId="15" fillId="0" borderId="9" xfId="1" applyFont="1" applyBorder="1" applyAlignment="1">
      <alignment horizontal="center"/>
    </xf>
    <xf numFmtId="164" fontId="15" fillId="0" borderId="10" xfId="1" applyFont="1" applyBorder="1" applyAlignment="1">
      <alignment horizontal="center"/>
    </xf>
    <xf numFmtId="164" fontId="16" fillId="0" borderId="9" xfId="1" applyFont="1" applyBorder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3" borderId="9" xfId="1" applyFont="1" applyFill="1" applyBorder="1" applyAlignment="1">
      <alignment horizontal="center"/>
    </xf>
    <xf numFmtId="164" fontId="13" fillId="5" borderId="1" xfId="1" applyFont="1" applyFill="1" applyBorder="1"/>
    <xf numFmtId="166" fontId="13" fillId="5" borderId="3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/>
    </xf>
    <xf numFmtId="166" fontId="13" fillId="5" borderId="1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/>
    </xf>
    <xf numFmtId="164" fontId="13" fillId="5" borderId="3" xfId="1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horizontal="center" vertical="center"/>
    </xf>
    <xf numFmtId="164" fontId="13" fillId="3" borderId="1" xfId="1" applyFont="1" applyFill="1" applyBorder="1"/>
    <xf numFmtId="49" fontId="13" fillId="3" borderId="1" xfId="1" applyNumberFormat="1" applyFont="1" applyFill="1" applyBorder="1" applyAlignment="1">
      <alignment horizontal="center"/>
    </xf>
    <xf numFmtId="164" fontId="13" fillId="3" borderId="3" xfId="1" applyFont="1" applyFill="1" applyBorder="1" applyAlignment="1">
      <alignment horizontal="center" vertical="center"/>
    </xf>
    <xf numFmtId="164" fontId="13" fillId="3" borderId="1" xfId="1" applyFont="1" applyFill="1" applyBorder="1" applyAlignment="1">
      <alignment horizontal="center" vertical="center"/>
    </xf>
    <xf numFmtId="166" fontId="13" fillId="3" borderId="1" xfId="1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horizontal="center" vertical="center"/>
    </xf>
    <xf numFmtId="164" fontId="13" fillId="3" borderId="5" xfId="1" applyFont="1" applyFill="1" applyBorder="1" applyAlignment="1">
      <alignment horizontal="center" vertical="center"/>
    </xf>
    <xf numFmtId="164" fontId="13" fillId="0" borderId="1" xfId="1" applyFont="1" applyBorder="1"/>
    <xf numFmtId="164" fontId="13" fillId="0" borderId="1" xfId="1" applyFont="1" applyBorder="1" applyAlignment="1">
      <alignment horizontal="center"/>
    </xf>
    <xf numFmtId="166" fontId="13" fillId="0" borderId="3" xfId="1" applyNumberFormat="1" applyFont="1" applyBorder="1" applyAlignment="1">
      <alignment horizontal="center"/>
    </xf>
    <xf numFmtId="166" fontId="14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164" fontId="13" fillId="0" borderId="3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5" fillId="0" borderId="1" xfId="1" applyFont="1" applyBorder="1"/>
    <xf numFmtId="166" fontId="15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6" fillId="3" borderId="1" xfId="1" applyFont="1" applyFill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5" fillId="3" borderId="5" xfId="1" applyFont="1" applyFill="1" applyBorder="1" applyAlignment="1">
      <alignment horizontal="center"/>
    </xf>
    <xf numFmtId="168" fontId="15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164" fontId="13" fillId="5" borderId="9" xfId="1" applyFont="1" applyFill="1" applyBorder="1"/>
    <xf numFmtId="166" fontId="13" fillId="5" borderId="10" xfId="1" applyNumberFormat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64" fontId="13" fillId="6" borderId="1" xfId="1" applyFont="1" applyFill="1" applyBorder="1"/>
    <xf numFmtId="166" fontId="13" fillId="6" borderId="3" xfId="1" applyNumberFormat="1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/>
    </xf>
    <xf numFmtId="166" fontId="13" fillId="6" borderId="5" xfId="1" applyNumberFormat="1" applyFont="1" applyFill="1" applyBorder="1" applyAlignment="1">
      <alignment horizontal="center"/>
    </xf>
    <xf numFmtId="164" fontId="15" fillId="3" borderId="0" xfId="1" applyFont="1" applyFill="1"/>
    <xf numFmtId="164" fontId="13" fillId="3" borderId="0" xfId="1" applyFont="1" applyFill="1" applyAlignment="1">
      <alignment horizontal="center"/>
    </xf>
    <xf numFmtId="164" fontId="13" fillId="3" borderId="0" xfId="1" applyFont="1" applyFill="1"/>
    <xf numFmtId="164" fontId="22" fillId="0" borderId="1" xfId="1" applyFont="1" applyBorder="1" applyAlignment="1">
      <alignment horizontal="center"/>
    </xf>
    <xf numFmtId="166" fontId="13" fillId="3" borderId="0" xfId="1" applyNumberFormat="1" applyFont="1" applyFill="1" applyAlignment="1">
      <alignment horizontal="center"/>
    </xf>
    <xf numFmtId="166" fontId="13" fillId="0" borderId="10" xfId="1" applyNumberFormat="1" applyFont="1" applyBorder="1" applyAlignment="1">
      <alignment horizontal="center"/>
    </xf>
    <xf numFmtId="166" fontId="14" fillId="0" borderId="9" xfId="1" applyNumberFormat="1" applyFont="1" applyBorder="1" applyAlignment="1">
      <alignment horizontal="center"/>
    </xf>
    <xf numFmtId="166" fontId="15" fillId="0" borderId="9" xfId="1" applyNumberFormat="1" applyFont="1" applyBorder="1" applyAlignment="1">
      <alignment horizontal="center"/>
    </xf>
    <xf numFmtId="164" fontId="13" fillId="6" borderId="5" xfId="1" applyFont="1" applyFill="1" applyBorder="1"/>
    <xf numFmtId="166" fontId="13" fillId="6" borderId="4" xfId="1" applyNumberFormat="1" applyFont="1" applyFill="1" applyBorder="1" applyAlignment="1">
      <alignment horizontal="center"/>
    </xf>
    <xf numFmtId="164" fontId="13" fillId="3" borderId="5" xfId="1" applyFont="1" applyFill="1" applyBorder="1"/>
    <xf numFmtId="164" fontId="15" fillId="0" borderId="5" xfId="1" applyFont="1" applyBorder="1"/>
    <xf numFmtId="164" fontId="20" fillId="0" borderId="1" xfId="1" applyFont="1" applyBorder="1" applyAlignment="1">
      <alignment horizontal="center"/>
    </xf>
    <xf numFmtId="164" fontId="13" fillId="6" borderId="6" xfId="1" applyFont="1" applyFill="1" applyBorder="1"/>
    <xf numFmtId="166" fontId="13" fillId="6" borderId="7" xfId="1" applyNumberFormat="1" applyFont="1" applyFill="1" applyBorder="1" applyAlignment="1">
      <alignment horizontal="center"/>
    </xf>
    <xf numFmtId="166" fontId="13" fillId="6" borderId="6" xfId="1" applyNumberFormat="1" applyFont="1" applyFill="1" applyBorder="1" applyAlignment="1">
      <alignment horizontal="center"/>
    </xf>
    <xf numFmtId="166" fontId="13" fillId="6" borderId="8" xfId="1" applyNumberFormat="1" applyFont="1" applyFill="1" applyBorder="1" applyAlignment="1">
      <alignment horizontal="center"/>
    </xf>
    <xf numFmtId="164" fontId="13" fillId="3" borderId="9" xfId="1" applyFont="1" applyFill="1" applyBorder="1"/>
    <xf numFmtId="49" fontId="13" fillId="3" borderId="9" xfId="1" applyNumberFormat="1" applyFont="1" applyFill="1" applyBorder="1" applyAlignment="1">
      <alignment horizontal="center"/>
    </xf>
    <xf numFmtId="164" fontId="13" fillId="3" borderId="10" xfId="1" applyFont="1" applyFill="1" applyBorder="1" applyAlignment="1">
      <alignment horizontal="center" vertical="center"/>
    </xf>
    <xf numFmtId="166" fontId="13" fillId="3" borderId="9" xfId="1" applyNumberFormat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164" fontId="13" fillId="3" borderId="11" xfId="1" applyFont="1" applyFill="1" applyBorder="1" applyAlignment="1">
      <alignment horizontal="center" vertical="center"/>
    </xf>
    <xf numFmtId="164" fontId="13" fillId="8" borderId="1" xfId="1" applyFont="1" applyFill="1" applyBorder="1"/>
    <xf numFmtId="166" fontId="13" fillId="8" borderId="3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6" fontId="13" fillId="8" borderId="5" xfId="1" applyNumberFormat="1" applyFont="1" applyFill="1" applyBorder="1" applyAlignment="1">
      <alignment horizontal="center" vertical="center"/>
    </xf>
    <xf numFmtId="164" fontId="13" fillId="8" borderId="1" xfId="1" applyFont="1" applyFill="1" applyBorder="1" applyAlignment="1">
      <alignment horizontal="center"/>
    </xf>
    <xf numFmtId="166" fontId="13" fillId="8" borderId="1" xfId="1" applyNumberFormat="1" applyFont="1" applyFill="1" applyBorder="1" applyAlignment="1">
      <alignment horizontal="center"/>
    </xf>
    <xf numFmtId="164" fontId="14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8" borderId="5" xfId="1" applyFont="1" applyFill="1" applyBorder="1" applyAlignment="1">
      <alignment horizontal="center"/>
    </xf>
    <xf numFmtId="164" fontId="14" fillId="8" borderId="3" xfId="1" applyFont="1" applyFill="1" applyBorder="1" applyAlignment="1">
      <alignment horizontal="center"/>
    </xf>
    <xf numFmtId="164" fontId="15" fillId="3" borderId="1" xfId="1" applyFont="1" applyFill="1" applyBorder="1"/>
    <xf numFmtId="166" fontId="13" fillId="3" borderId="3" xfId="1" applyNumberFormat="1" applyFont="1" applyFill="1" applyBorder="1" applyAlignment="1">
      <alignment horizontal="center"/>
    </xf>
    <xf numFmtId="166" fontId="14" fillId="3" borderId="1" xfId="1" applyNumberFormat="1" applyFont="1" applyFill="1" applyBorder="1" applyAlignment="1">
      <alignment horizontal="center"/>
    </xf>
    <xf numFmtId="166" fontId="15" fillId="3" borderId="1" xfId="1" applyNumberFormat="1" applyFont="1" applyFill="1" applyBorder="1" applyAlignment="1">
      <alignment horizontal="center"/>
    </xf>
    <xf numFmtId="164" fontId="16" fillId="3" borderId="9" xfId="1" applyFont="1" applyFill="1" applyBorder="1" applyAlignment="1">
      <alignment horizontal="center"/>
    </xf>
    <xf numFmtId="164" fontId="13" fillId="8" borderId="6" xfId="1" applyFont="1" applyFill="1" applyBorder="1"/>
    <xf numFmtId="166" fontId="13" fillId="8" borderId="7" xfId="1" applyNumberFormat="1" applyFont="1" applyFill="1" applyBorder="1" applyAlignment="1">
      <alignment horizontal="center" vertical="center"/>
    </xf>
    <xf numFmtId="166" fontId="13" fillId="8" borderId="6" xfId="1" applyNumberFormat="1" applyFont="1" applyFill="1" applyBorder="1" applyAlignment="1">
      <alignment horizontal="center" vertical="center"/>
    </xf>
    <xf numFmtId="166" fontId="13" fillId="8" borderId="8" xfId="1" applyNumberFormat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/>
    </xf>
    <xf numFmtId="164" fontId="15" fillId="8" borderId="1" xfId="1" applyFont="1" applyFill="1" applyBorder="1"/>
    <xf numFmtId="166" fontId="15" fillId="8" borderId="1" xfId="1" applyNumberFormat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5" fillId="8" borderId="3" xfId="1" applyFont="1" applyFill="1" applyBorder="1" applyAlignment="1">
      <alignment horizontal="center"/>
    </xf>
    <xf numFmtId="164" fontId="15" fillId="8" borderId="5" xfId="1" applyFont="1" applyFill="1" applyBorder="1" applyAlignment="1">
      <alignment horizontal="center"/>
    </xf>
    <xf numFmtId="164" fontId="17" fillId="0" borderId="0" xfId="1" applyFont="1"/>
    <xf numFmtId="164" fontId="18" fillId="0" borderId="0" xfId="1" applyFont="1"/>
    <xf numFmtId="166" fontId="13" fillId="0" borderId="6" xfId="1" applyNumberFormat="1" applyFont="1" applyBorder="1" applyAlignment="1">
      <alignment horizontal="center"/>
    </xf>
    <xf numFmtId="166" fontId="13" fillId="0" borderId="7" xfId="1" applyNumberFormat="1" applyFont="1" applyBorder="1" applyAlignment="1">
      <alignment horizontal="center"/>
    </xf>
    <xf numFmtId="166" fontId="13" fillId="0" borderId="8" xfId="1" applyNumberFormat="1" applyFont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5" fillId="3" borderId="3" xfId="1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6" fontId="15" fillId="0" borderId="6" xfId="1" applyNumberFormat="1" applyFont="1" applyBorder="1" applyAlignment="1">
      <alignment horizontal="center"/>
    </xf>
    <xf numFmtId="166" fontId="16" fillId="0" borderId="6" xfId="1" applyNumberFormat="1" applyFont="1" applyBorder="1" applyAlignment="1">
      <alignment horizontal="center"/>
    </xf>
    <xf numFmtId="166" fontId="15" fillId="0" borderId="7" xfId="1" applyNumberFormat="1" applyFont="1" applyBorder="1" applyAlignment="1">
      <alignment horizontal="center"/>
    </xf>
    <xf numFmtId="166" fontId="15" fillId="0" borderId="8" xfId="1" applyNumberFormat="1" applyFont="1" applyBorder="1" applyAlignment="1">
      <alignment horizontal="center"/>
    </xf>
    <xf numFmtId="166" fontId="17" fillId="0" borderId="0" xfId="1" applyNumberFormat="1" applyFont="1"/>
    <xf numFmtId="166" fontId="16" fillId="0" borderId="1" xfId="1" applyNumberFormat="1" applyFont="1" applyBorder="1" applyAlignment="1">
      <alignment horizontal="center"/>
    </xf>
    <xf numFmtId="166" fontId="15" fillId="0" borderId="5" xfId="1" applyNumberFormat="1" applyFont="1" applyBorder="1" applyAlignment="1">
      <alignment horizontal="center"/>
    </xf>
    <xf numFmtId="167" fontId="17" fillId="0" borderId="0" xfId="1" applyNumberFormat="1" applyFont="1"/>
    <xf numFmtId="166" fontId="15" fillId="0" borderId="3" xfId="1" applyNumberFormat="1" applyFont="1" applyBorder="1" applyAlignment="1">
      <alignment horizontal="center"/>
    </xf>
    <xf numFmtId="164" fontId="15" fillId="0" borderId="0" xfId="1" applyFont="1" applyAlignment="1">
      <alignment horizontal="center" vertical="center" textRotation="90"/>
    </xf>
    <xf numFmtId="164" fontId="16" fillId="0" borderId="0" xfId="1" applyFont="1" applyAlignment="1">
      <alignment horizontal="center" vertical="center" textRotation="90"/>
    </xf>
    <xf numFmtId="164" fontId="24" fillId="0" borderId="0" xfId="1" applyFont="1"/>
    <xf numFmtId="164" fontId="25" fillId="0" borderId="0" xfId="1" applyFont="1"/>
    <xf numFmtId="164" fontId="24" fillId="3" borderId="0" xfId="1" applyFont="1" applyFill="1"/>
    <xf numFmtId="164" fontId="15" fillId="3" borderId="0" xfId="1" applyFont="1" applyFill="1" applyAlignment="1">
      <alignment horizontal="center"/>
    </xf>
    <xf numFmtId="164" fontId="27" fillId="0" borderId="0" xfId="1" applyFont="1" applyAlignment="1">
      <alignment horizontal="left" wrapText="1"/>
    </xf>
    <xf numFmtId="164" fontId="18" fillId="0" borderId="0" xfId="1" applyFont="1" applyAlignment="1">
      <alignment horizontal="left" wrapText="1"/>
    </xf>
    <xf numFmtId="164" fontId="17" fillId="0" borderId="0" xfId="1" applyFont="1" applyAlignment="1">
      <alignment horizontal="center"/>
    </xf>
    <xf numFmtId="164" fontId="17" fillId="3" borderId="0" xfId="1" applyFont="1" applyFill="1" applyAlignment="1">
      <alignment horizontal="center"/>
    </xf>
    <xf numFmtId="164" fontId="18" fillId="0" borderId="0" xfId="1" applyFont="1" applyAlignment="1">
      <alignment horizontal="center"/>
    </xf>
    <xf numFmtId="164" fontId="17" fillId="0" borderId="0" xfId="1" applyFont="1" applyAlignment="1">
      <alignment horizontal="left"/>
    </xf>
    <xf numFmtId="164" fontId="17" fillId="0" borderId="0" xfId="1" applyFont="1" applyAlignment="1">
      <alignment horizontal="center" vertical="center" textRotation="90"/>
    </xf>
    <xf numFmtId="164" fontId="28" fillId="0" borderId="0" xfId="1" applyFont="1" applyAlignment="1">
      <alignment horizontal="center" vertical="center" textRotation="90"/>
    </xf>
    <xf numFmtId="164" fontId="28" fillId="0" borderId="0" xfId="1" applyFont="1" applyAlignment="1">
      <alignment horizontal="center"/>
    </xf>
    <xf numFmtId="164" fontId="18" fillId="0" borderId="1" xfId="1" applyFont="1" applyBorder="1" applyAlignment="1">
      <alignment horizontal="center" vertical="top" wrapText="1"/>
    </xf>
    <xf numFmtId="164" fontId="27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17" fillId="0" borderId="1" xfId="1" applyFont="1" applyBorder="1" applyAlignment="1">
      <alignment horizontal="center" wrapText="1"/>
    </xf>
    <xf numFmtId="164" fontId="28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28" fillId="3" borderId="0" xfId="1" applyFont="1" applyFill="1" applyAlignment="1">
      <alignment horizontal="left"/>
    </xf>
    <xf numFmtId="164" fontId="17" fillId="3" borderId="0" xfId="1" applyFont="1" applyFill="1" applyAlignment="1">
      <alignment horizontal="left"/>
    </xf>
    <xf numFmtId="164" fontId="28" fillId="3" borderId="0" xfId="1" applyFont="1" applyFill="1" applyAlignment="1">
      <alignment horizontal="left" vertical="top" wrapText="1"/>
    </xf>
    <xf numFmtId="164" fontId="17" fillId="3" borderId="0" xfId="1" applyFont="1" applyFill="1" applyAlignment="1">
      <alignment horizontal="left" vertical="top" wrapText="1"/>
    </xf>
    <xf numFmtId="164" fontId="15" fillId="10" borderId="0" xfId="1" applyFont="1" applyFill="1" applyAlignment="1">
      <alignment horizontal="center"/>
    </xf>
    <xf numFmtId="164" fontId="15" fillId="3" borderId="1" xfId="1" applyFont="1" applyFill="1" applyBorder="1" applyAlignment="1">
      <alignment horizontal="center" vertical="center"/>
    </xf>
    <xf numFmtId="164" fontId="15" fillId="0" borderId="3" xfId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4" fontId="15" fillId="11" borderId="13" xfId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5" fillId="0" borderId="13" xfId="1" applyFont="1" applyBorder="1" applyAlignment="1">
      <alignment vertical="center"/>
    </xf>
    <xf numFmtId="164" fontId="16" fillId="0" borderId="13" xfId="1" applyFont="1" applyBorder="1" applyAlignment="1">
      <alignment vertical="center"/>
    </xf>
    <xf numFmtId="164" fontId="15" fillId="0" borderId="4" xfId="1" applyFont="1" applyBorder="1" applyAlignment="1">
      <alignment horizontal="center"/>
    </xf>
    <xf numFmtId="164" fontId="16" fillId="0" borderId="6" xfId="1" applyFont="1" applyBorder="1" applyAlignment="1">
      <alignment horizontal="center"/>
    </xf>
    <xf numFmtId="164" fontId="15" fillId="0" borderId="6" xfId="1" applyFont="1" applyBorder="1" applyAlignment="1">
      <alignment vertical="center"/>
    </xf>
    <xf numFmtId="164" fontId="15" fillId="0" borderId="13" xfId="1" applyFont="1" applyBorder="1" applyAlignment="1">
      <alignment horizontal="center" vertical="center"/>
    </xf>
    <xf numFmtId="164" fontId="15" fillId="3" borderId="13" xfId="1" applyFont="1" applyFill="1" applyBorder="1" applyAlignment="1">
      <alignment vertical="center"/>
    </xf>
    <xf numFmtId="164" fontId="16" fillId="0" borderId="13" xfId="1" applyFont="1" applyBorder="1" applyAlignment="1">
      <alignment horizontal="center" vertical="center"/>
    </xf>
    <xf numFmtId="164" fontId="30" fillId="0" borderId="0" xfId="1" applyFont="1"/>
    <xf numFmtId="164" fontId="29" fillId="0" borderId="0" xfId="1" applyFont="1" applyAlignment="1">
      <alignment horizontal="center" wrapText="1"/>
    </xf>
    <xf numFmtId="164" fontId="29" fillId="0" borderId="1" xfId="1" applyFont="1" applyBorder="1" applyAlignment="1">
      <alignment horizontal="center" vertical="top" wrapText="1"/>
    </xf>
    <xf numFmtId="164" fontId="30" fillId="0" borderId="1" xfId="1" applyFont="1" applyBorder="1" applyAlignment="1">
      <alignment horizontal="center" wrapText="1"/>
    </xf>
    <xf numFmtId="164" fontId="30" fillId="0" borderId="5" xfId="1" applyFont="1" applyBorder="1" applyAlignment="1">
      <alignment horizontal="center" wrapText="1"/>
    </xf>
    <xf numFmtId="164" fontId="30" fillId="0" borderId="0" xfId="1" applyFont="1" applyAlignment="1">
      <alignment horizontal="center" wrapText="1"/>
    </xf>
    <xf numFmtId="164" fontId="30" fillId="0" borderId="0" xfId="1" applyFont="1" applyAlignment="1">
      <alignment horizontal="left" vertical="top" wrapText="1"/>
    </xf>
    <xf numFmtId="164" fontId="30" fillId="0" borderId="0" xfId="1" applyFont="1" applyAlignment="1">
      <alignment horizontal="center"/>
    </xf>
    <xf numFmtId="164" fontId="31" fillId="0" borderId="1" xfId="1" applyFont="1" applyBorder="1"/>
    <xf numFmtId="164" fontId="15" fillId="0" borderId="9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5" fillId="3" borderId="16" xfId="1" applyFont="1" applyFill="1" applyBorder="1" applyAlignment="1">
      <alignment vertical="center"/>
    </xf>
    <xf numFmtId="164" fontId="15" fillId="3" borderId="20" xfId="1" applyFont="1" applyFill="1" applyBorder="1" applyAlignment="1">
      <alignment horizontal="center" vertical="center"/>
    </xf>
    <xf numFmtId="164" fontId="15" fillId="0" borderId="17" xfId="1" applyFont="1" applyBorder="1" applyAlignment="1">
      <alignment vertical="center"/>
    </xf>
    <xf numFmtId="164" fontId="15" fillId="0" borderId="21" xfId="1" applyFont="1" applyBorder="1" applyAlignment="1">
      <alignment horizontal="center" vertical="center"/>
    </xf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5" fillId="11" borderId="4" xfId="1" applyFont="1" applyFill="1" applyBorder="1" applyAlignment="1">
      <alignment horizontal="left" vertical="center" wrapText="1"/>
    </xf>
    <xf numFmtId="164" fontId="15" fillId="0" borderId="18" xfId="1" applyFont="1" applyBorder="1" applyAlignment="1">
      <alignment horizontal="center" vertical="center"/>
    </xf>
    <xf numFmtId="164" fontId="15" fillId="0" borderId="19" xfId="1" applyFont="1" applyBorder="1" applyAlignment="1">
      <alignment horizontal="center" vertical="center"/>
    </xf>
    <xf numFmtId="164" fontId="16" fillId="0" borderId="9" xfId="1" applyFont="1" applyBorder="1" applyAlignment="1">
      <alignment horizontal="center" vertical="center"/>
    </xf>
    <xf numFmtId="164" fontId="16" fillId="0" borderId="6" xfId="1" applyFont="1" applyBorder="1" applyAlignment="1">
      <alignment horizontal="center" vertical="center"/>
    </xf>
    <xf numFmtId="164" fontId="15" fillId="0" borderId="9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7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 vertical="top" wrapText="1"/>
    </xf>
    <xf numFmtId="164" fontId="18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/>
    </xf>
    <xf numFmtId="164" fontId="26" fillId="0" borderId="0" xfId="1" applyFont="1" applyAlignment="1">
      <alignment horizontal="left" wrapText="1"/>
    </xf>
    <xf numFmtId="164" fontId="13" fillId="0" borderId="11" xfId="1" applyFont="1" applyBorder="1" applyAlignment="1">
      <alignment horizontal="left"/>
    </xf>
    <xf numFmtId="164" fontId="15" fillId="0" borderId="1" xfId="1" applyFont="1" applyBorder="1" applyAlignment="1">
      <alignment horizontal="left" wrapText="1"/>
    </xf>
    <xf numFmtId="164" fontId="15" fillId="0" borderId="1" xfId="1" applyFont="1" applyBorder="1" applyAlignment="1">
      <alignment horizontal="left"/>
    </xf>
    <xf numFmtId="164" fontId="15" fillId="0" borderId="6" xfId="1" applyFont="1" applyBorder="1" applyAlignment="1">
      <alignment horizontal="left"/>
    </xf>
    <xf numFmtId="164" fontId="13" fillId="0" borderId="5" xfId="1" applyFont="1" applyBorder="1" applyAlignment="1">
      <alignment horizontal="left"/>
    </xf>
    <xf numFmtId="164" fontId="13" fillId="0" borderId="8" xfId="1" applyFont="1" applyBorder="1" applyAlignment="1">
      <alignment horizontal="right"/>
    </xf>
    <xf numFmtId="0" fontId="0" fillId="0" borderId="8" xfId="0" applyBorder="1"/>
    <xf numFmtId="164" fontId="13" fillId="0" borderId="6" xfId="1" applyFont="1" applyBorder="1" applyAlignment="1">
      <alignment horizontal="left" vertical="top" wrapText="1"/>
    </xf>
    <xf numFmtId="164" fontId="15" fillId="0" borderId="8" xfId="1" applyFont="1" applyBorder="1" applyAlignment="1">
      <alignment horizontal="center" vertical="center" textRotation="90"/>
    </xf>
    <xf numFmtId="164" fontId="16" fillId="0" borderId="6" xfId="1" applyFont="1" applyBorder="1" applyAlignment="1">
      <alignment horizontal="center" vertical="center" textRotation="90"/>
    </xf>
    <xf numFmtId="164" fontId="16" fillId="0" borderId="1" xfId="1" applyFont="1" applyBorder="1" applyAlignment="1">
      <alignment horizontal="center" vertical="center" textRotation="90"/>
    </xf>
    <xf numFmtId="164" fontId="15" fillId="8" borderId="4" xfId="1" applyFont="1" applyFill="1" applyBorder="1" applyAlignment="1">
      <alignment horizontal="right" wrapText="1"/>
    </xf>
    <xf numFmtId="164" fontId="15" fillId="0" borderId="4" xfId="1" applyFont="1" applyBorder="1" applyAlignment="1">
      <alignment horizontal="left" wrapText="1"/>
    </xf>
    <xf numFmtId="164" fontId="15" fillId="0" borderId="5" xfId="1" applyFont="1" applyBorder="1" applyAlignment="1">
      <alignment horizontal="left" wrapText="1"/>
    </xf>
    <xf numFmtId="164" fontId="15" fillId="0" borderId="4" xfId="1" applyFont="1" applyBorder="1" applyAlignment="1">
      <alignment horizontal="left"/>
    </xf>
    <xf numFmtId="164" fontId="15" fillId="8" borderId="4" xfId="1" applyFont="1" applyFill="1" applyBorder="1" applyAlignment="1">
      <alignment horizontal="left" wrapText="1"/>
    </xf>
    <xf numFmtId="49" fontId="13" fillId="9" borderId="1" xfId="1" applyNumberFormat="1" applyFont="1" applyFill="1" applyBorder="1" applyAlignment="1">
      <alignment horizontal="center"/>
    </xf>
    <xf numFmtId="49" fontId="13" fillId="9" borderId="6" xfId="1" applyNumberFormat="1" applyFont="1" applyFill="1" applyBorder="1" applyAlignment="1">
      <alignment horizontal="center"/>
    </xf>
    <xf numFmtId="164" fontId="15" fillId="0" borderId="14" xfId="1" applyFont="1" applyBorder="1" applyAlignment="1">
      <alignment horizontal="center" vertical="center"/>
    </xf>
    <xf numFmtId="164" fontId="15" fillId="0" borderId="15" xfId="1" applyFont="1" applyBorder="1" applyAlignment="1">
      <alignment horizontal="center" vertical="center"/>
    </xf>
    <xf numFmtId="164" fontId="15" fillId="0" borderId="22" xfId="1" applyFont="1" applyBorder="1" applyAlignment="1">
      <alignment horizontal="center" vertical="center"/>
    </xf>
    <xf numFmtId="164" fontId="15" fillId="0" borderId="4" xfId="1" applyFont="1" applyBorder="1" applyAlignment="1">
      <alignment horizontal="left" vertical="center" wrapText="1"/>
    </xf>
    <xf numFmtId="164" fontId="15" fillId="8" borderId="12" xfId="1" applyFont="1" applyFill="1" applyBorder="1" applyAlignment="1">
      <alignment wrapText="1"/>
    </xf>
    <xf numFmtId="164" fontId="15" fillId="0" borderId="4" xfId="1" applyFont="1" applyBorder="1" applyAlignment="1">
      <alignment wrapText="1"/>
    </xf>
    <xf numFmtId="164" fontId="15" fillId="8" borderId="4" xfId="1" applyFont="1" applyFill="1" applyBorder="1" applyAlignment="1">
      <alignment horizontal="left" vertical="center" wrapText="1"/>
    </xf>
    <xf numFmtId="164" fontId="15" fillId="8" borderId="4" xfId="1" applyFont="1" applyFill="1" applyBorder="1" applyAlignment="1">
      <alignment horizontal="right" vertical="center" wrapText="1"/>
    </xf>
    <xf numFmtId="164" fontId="15" fillId="3" borderId="4" xfId="1" applyFont="1" applyFill="1" applyBorder="1" applyAlignment="1">
      <alignment horizontal="left" vertical="center" wrapText="1"/>
    </xf>
    <xf numFmtId="164" fontId="13" fillId="6" borderId="12" xfId="1" applyFont="1" applyFill="1" applyBorder="1" applyAlignment="1">
      <alignment horizontal="center" vertical="center" wrapText="1"/>
    </xf>
    <xf numFmtId="0" fontId="0" fillId="6" borderId="6" xfId="0" applyFill="1" applyBorder="1"/>
    <xf numFmtId="164" fontId="21" fillId="3" borderId="2" xfId="1" applyFont="1" applyFill="1" applyBorder="1" applyAlignment="1">
      <alignment horizontal="right"/>
    </xf>
    <xf numFmtId="164" fontId="13" fillId="6" borderId="4" xfId="1" applyFont="1" applyFill="1" applyBorder="1" applyAlignment="1">
      <alignment horizontal="center" vertical="center" wrapText="1"/>
    </xf>
    <xf numFmtId="0" fontId="0" fillId="7" borderId="1" xfId="0" applyFill="1" applyBorder="1"/>
    <xf numFmtId="164" fontId="15" fillId="0" borderId="5" xfId="1" applyFont="1" applyBorder="1"/>
    <xf numFmtId="164" fontId="21" fillId="3" borderId="5" xfId="1" applyFont="1" applyFill="1" applyBorder="1" applyAlignment="1">
      <alignment horizontal="right"/>
    </xf>
    <xf numFmtId="164" fontId="13" fillId="6" borderId="5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21" fillId="3" borderId="4" xfId="1" applyFont="1" applyFill="1" applyBorder="1" applyAlignment="1">
      <alignment horizontal="right"/>
    </xf>
    <xf numFmtId="164" fontId="15" fillId="0" borderId="4" xfId="1" applyFont="1" applyBorder="1"/>
    <xf numFmtId="164" fontId="15" fillId="0" borderId="3" xfId="1" applyFont="1" applyBorder="1" applyAlignment="1">
      <alignment horizontal="left" wrapText="1"/>
    </xf>
    <xf numFmtId="164" fontId="13" fillId="5" borderId="2" xfId="1" applyFont="1" applyFill="1" applyBorder="1" applyAlignment="1">
      <alignment horizontal="center" wrapText="1"/>
    </xf>
    <xf numFmtId="0" fontId="0" fillId="5" borderId="9" xfId="0" applyFill="1" applyBorder="1"/>
    <xf numFmtId="164" fontId="13" fillId="11" borderId="13" xfId="1" applyFont="1" applyFill="1" applyBorder="1" applyAlignment="1">
      <alignment horizontal="left" wrapText="1"/>
    </xf>
    <xf numFmtId="164" fontId="13" fillId="0" borderId="4" xfId="1" applyFont="1" applyBorder="1" applyAlignment="1">
      <alignment horizontal="left" wrapText="1"/>
    </xf>
    <xf numFmtId="0" fontId="0" fillId="3" borderId="1" xfId="0" applyFill="1" applyBorder="1"/>
    <xf numFmtId="164" fontId="13" fillId="0" borderId="4" xfId="1" applyFont="1" applyBorder="1" applyAlignment="1">
      <alignment horizontal="left"/>
    </xf>
    <xf numFmtId="164" fontId="16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textRotation="90" wrapText="1"/>
    </xf>
    <xf numFmtId="164" fontId="15" fillId="0" borderId="5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/>
    </xf>
    <xf numFmtId="164" fontId="15" fillId="0" borderId="5" xfId="1" applyFont="1" applyBorder="1" applyAlignment="1">
      <alignment horizontal="center"/>
    </xf>
    <xf numFmtId="164" fontId="13" fillId="0" borderId="7" xfId="1" applyFont="1" applyBorder="1" applyAlignment="1">
      <alignment horizontal="center" vertical="center" wrapText="1"/>
    </xf>
    <xf numFmtId="164" fontId="15" fillId="0" borderId="8" xfId="1" applyFont="1" applyBorder="1" applyAlignment="1">
      <alignment horizontal="center" vertical="center" wrapText="1"/>
    </xf>
    <xf numFmtId="164" fontId="13" fillId="3" borderId="6" xfId="1" applyFont="1" applyFill="1" applyBorder="1" applyAlignment="1">
      <alignment horizontal="center" vertical="center" wrapText="1"/>
    </xf>
    <xf numFmtId="164" fontId="15" fillId="0" borderId="6" xfId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textRotation="90"/>
    </xf>
    <xf numFmtId="164" fontId="13" fillId="5" borderId="4" xfId="1" applyFont="1" applyFill="1" applyBorder="1" applyAlignment="1">
      <alignment horizontal="center"/>
    </xf>
    <xf numFmtId="0" fontId="0" fillId="5" borderId="1" xfId="0" applyFill="1" applyBorder="1"/>
    <xf numFmtId="164" fontId="15" fillId="0" borderId="2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wrapText="1"/>
    </xf>
    <xf numFmtId="164" fontId="13" fillId="0" borderId="3" xfId="1" applyFont="1" applyBorder="1" applyAlignment="1">
      <alignment horizontal="center" vertical="center" textRotation="90" wrapText="1"/>
    </xf>
    <xf numFmtId="164" fontId="14" fillId="0" borderId="1" xfId="1" applyFont="1" applyBorder="1" applyAlignment="1">
      <alignment horizontal="center" vertical="center" textRotation="90" wrapText="1"/>
    </xf>
    <xf numFmtId="164" fontId="18" fillId="0" borderId="3" xfId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7" fillId="2" borderId="1" xfId="1" applyFont="1" applyFill="1" applyBorder="1" applyAlignment="1">
      <alignment horizontal="center"/>
    </xf>
    <xf numFmtId="164" fontId="17" fillId="0" borderId="1" xfId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4" fontId="13" fillId="0" borderId="0" xfId="1" applyFont="1" applyAlignment="1">
      <alignment horizontal="left"/>
    </xf>
    <xf numFmtId="164" fontId="13" fillId="0" borderId="1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/>
    </xf>
    <xf numFmtId="164" fontId="29" fillId="0" borderId="1" xfId="1" applyFont="1" applyBorder="1" applyAlignment="1">
      <alignment horizontal="center" vertical="top" wrapText="1"/>
    </xf>
    <xf numFmtId="164" fontId="30" fillId="0" borderId="1" xfId="1" applyFont="1" applyBorder="1" applyAlignment="1">
      <alignment horizontal="left" vertical="top" wrapText="1"/>
    </xf>
    <xf numFmtId="164" fontId="29" fillId="0" borderId="0" xfId="1" applyFont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7" workbookViewId="0">
      <selection activeCell="H14" sqref="H14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625" style="1" customWidth="1"/>
    <col min="11" max="1024" width="8.5" style="1" customWidth="1"/>
  </cols>
  <sheetData>
    <row r="1" spans="1:11" ht="15.75" hidden="1" x14ac:dyDescent="0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1" ht="15.75" hidden="1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"/>
    </row>
    <row r="3" spans="1:11" ht="18.75" hidden="1" x14ac:dyDescent="0.3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4.25" customHeight="1" x14ac:dyDescent="0.3">
      <c r="A5" s="3"/>
      <c r="B5" s="221" t="s">
        <v>3</v>
      </c>
      <c r="C5" s="221"/>
      <c r="D5" s="221"/>
      <c r="E5" s="221"/>
      <c r="F5" s="221"/>
      <c r="G5" s="221"/>
      <c r="H5" s="221"/>
      <c r="I5" s="221"/>
      <c r="J5" s="221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20" t="s">
        <v>4</v>
      </c>
      <c r="C19" s="220"/>
      <c r="D19" s="220"/>
      <c r="E19" s="220"/>
      <c r="F19" s="220"/>
      <c r="G19" s="220"/>
      <c r="H19" s="220"/>
      <c r="I19" s="220"/>
      <c r="J19" s="220"/>
    </row>
    <row r="20" spans="1:11" ht="18.75" x14ac:dyDescent="0.3">
      <c r="A20" s="216" t="s">
        <v>5</v>
      </c>
      <c r="B20" s="216"/>
      <c r="C20" s="216"/>
      <c r="D20" s="216"/>
      <c r="E20" s="216"/>
      <c r="F20" s="216"/>
      <c r="G20" s="216"/>
      <c r="H20" s="216"/>
      <c r="I20" s="216"/>
      <c r="J20" s="216"/>
    </row>
    <row r="21" spans="1:11" hidden="1" x14ac:dyDescent="0.25">
      <c r="A21" s="215"/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1" hidden="1" x14ac:dyDescent="0.25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1" ht="18.75" x14ac:dyDescent="0.3">
      <c r="B23" s="216" t="s">
        <v>6</v>
      </c>
      <c r="C23" s="216"/>
      <c r="D23" s="216"/>
      <c r="E23" s="216"/>
      <c r="F23" s="216"/>
      <c r="G23" s="216"/>
      <c r="H23" s="216"/>
      <c r="I23" s="216"/>
      <c r="J23" s="216"/>
    </row>
    <row r="24" spans="1:11" ht="18.75" x14ac:dyDescent="0.3">
      <c r="A24" s="216" t="s">
        <v>7</v>
      </c>
      <c r="B24" s="216"/>
      <c r="C24" s="216"/>
      <c r="D24" s="216"/>
      <c r="E24" s="216"/>
      <c r="F24" s="216"/>
      <c r="G24" s="216"/>
      <c r="H24" s="216"/>
      <c r="I24" s="216"/>
      <c r="J24" s="216"/>
      <c r="K24" s="8"/>
    </row>
    <row r="25" spans="1:11" ht="18.75" customHeight="1" x14ac:dyDescent="0.3">
      <c r="A25" s="217" t="s">
        <v>149</v>
      </c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11" ht="21" customHeight="1" x14ac:dyDescent="0.25">
      <c r="A26" s="218" t="s">
        <v>8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11" t="s">
        <v>148</v>
      </c>
      <c r="G31" s="211"/>
      <c r="H31" s="211"/>
      <c r="I31" s="211"/>
      <c r="J31" s="211"/>
    </row>
    <row r="32" spans="1:11" ht="23.25" customHeight="1" x14ac:dyDescent="0.3">
      <c r="F32" s="212" t="s">
        <v>9</v>
      </c>
      <c r="G32" s="212"/>
      <c r="H32" s="212"/>
      <c r="I32" s="212"/>
      <c r="J32" s="212"/>
    </row>
    <row r="33" spans="2:10" ht="18.75" x14ac:dyDescent="0.3">
      <c r="D33" s="8"/>
      <c r="E33" s="8"/>
      <c r="F33" s="4" t="s">
        <v>10</v>
      </c>
      <c r="G33" s="4"/>
      <c r="H33" s="4" t="s">
        <v>11</v>
      </c>
      <c r="I33" s="4"/>
      <c r="J33" s="4"/>
    </row>
    <row r="34" spans="2:10" ht="57" customHeight="1" x14ac:dyDescent="0.3">
      <c r="F34" s="213" t="s">
        <v>12</v>
      </c>
      <c r="G34" s="213"/>
      <c r="H34" s="213"/>
      <c r="I34" s="213"/>
      <c r="J34" s="213"/>
    </row>
    <row r="35" spans="2:10" ht="41.25" customHeight="1" x14ac:dyDescent="0.3">
      <c r="B35" s="10"/>
      <c r="F35" s="214" t="s">
        <v>147</v>
      </c>
      <c r="G35" s="214"/>
      <c r="H35" s="214"/>
      <c r="I35" s="214"/>
      <c r="J35" s="214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91"/>
  <sheetViews>
    <sheetView topLeftCell="A63" zoomScale="115" zoomScaleNormal="115" workbookViewId="0">
      <selection activeCell="W73" sqref="W73"/>
    </sheetView>
  </sheetViews>
  <sheetFormatPr defaultRowHeight="14.25" x14ac:dyDescent="0.2"/>
  <cols>
    <col min="1" max="1" width="7" style="14" customWidth="1"/>
    <col min="2" max="9" width="3.5" style="14" customWidth="1"/>
    <col min="10" max="10" width="9" style="14" customWidth="1"/>
    <col min="11" max="11" width="2.625" style="22" customWidth="1"/>
    <col min="12" max="12" width="2.75" style="22" customWidth="1"/>
    <col min="13" max="14" width="2" style="22" customWidth="1"/>
    <col min="15" max="15" width="2.125" style="22" customWidth="1"/>
    <col min="16" max="16" width="2.375" style="22" customWidth="1"/>
    <col min="17" max="17" width="3.875" style="22" customWidth="1"/>
    <col min="18" max="18" width="3.375" style="22" customWidth="1"/>
    <col min="19" max="19" width="3.375" style="23" customWidth="1"/>
    <col min="20" max="20" width="3.375" style="22" customWidth="1"/>
    <col min="21" max="21" width="3.75" style="22" customWidth="1"/>
    <col min="22" max="22" width="3.5" style="22" customWidth="1"/>
    <col min="23" max="25" width="3.375" style="22" customWidth="1"/>
    <col min="26" max="26" width="4.25" style="22" customWidth="1"/>
    <col min="27" max="27" width="5" style="22" customWidth="1"/>
    <col min="28" max="28" width="3" style="23" customWidth="1"/>
    <col min="29" max="31" width="2.625" style="22" customWidth="1"/>
    <col min="32" max="32" width="5" style="22" customWidth="1"/>
    <col min="33" max="33" width="3.625" style="23" customWidth="1"/>
    <col min="34" max="36" width="2.625" style="22" customWidth="1"/>
    <col min="37" max="37" width="5.375" style="175" customWidth="1"/>
    <col min="38" max="38" width="3.25" style="23" customWidth="1"/>
    <col min="39" max="41" width="2.625" style="22" customWidth="1"/>
    <col min="42" max="42" width="5.125" style="22" customWidth="1"/>
    <col min="43" max="43" width="3.625" style="23" customWidth="1"/>
    <col min="44" max="46" width="2.625" style="22" customWidth="1"/>
    <col min="47" max="47" width="5" style="22" customWidth="1"/>
    <col min="48" max="48" width="3.625" style="23" customWidth="1"/>
    <col min="49" max="51" width="2.625" style="22" customWidth="1"/>
    <col min="52" max="52" width="5.125" style="22" customWidth="1"/>
    <col min="53" max="53" width="3.75" style="23" customWidth="1"/>
    <col min="54" max="56" width="2.625" style="22" customWidth="1"/>
    <col min="57" max="57" width="3.875" style="14" customWidth="1"/>
    <col min="58" max="58" width="9.125" style="14" customWidth="1"/>
    <col min="59" max="59" width="3.5" style="14" customWidth="1"/>
    <col min="60" max="68" width="1.625" style="14" customWidth="1"/>
    <col min="69" max="284" width="8.5" style="14" customWidth="1"/>
    <col min="285" max="285" width="8.25" style="14" customWidth="1"/>
    <col min="286" max="292" width="3.875" style="14" customWidth="1"/>
    <col min="293" max="293" width="7.375" style="14" customWidth="1"/>
    <col min="294" max="294" width="10.5" style="14" customWidth="1"/>
    <col min="295" max="299" width="2" style="14" customWidth="1"/>
    <col min="300" max="300" width="10.75" style="14" hidden="1" customWidth="1"/>
    <col min="301" max="301" width="4.375" style="14" customWidth="1"/>
    <col min="302" max="302" width="3.625" style="14" customWidth="1"/>
    <col min="303" max="303" width="10.75" style="14" hidden="1" customWidth="1"/>
    <col min="304" max="304" width="4.5" style="14" customWidth="1"/>
    <col min="305" max="306" width="4.75" style="14" customWidth="1"/>
    <col min="307" max="311" width="6.25" style="14" customWidth="1"/>
    <col min="312" max="312" width="10.75" style="14" hidden="1" customWidth="1"/>
    <col min="313" max="313" width="4.5" style="14" customWidth="1"/>
    <col min="314" max="321" width="3.875" style="14" customWidth="1"/>
    <col min="322" max="540" width="8.5" style="14" customWidth="1"/>
    <col min="541" max="541" width="8.25" style="14" customWidth="1"/>
    <col min="542" max="548" width="3.875" style="14" customWidth="1"/>
    <col min="549" max="549" width="7.375" style="14" customWidth="1"/>
    <col min="550" max="550" width="10.5" style="14" customWidth="1"/>
    <col min="551" max="555" width="2" style="14" customWidth="1"/>
    <col min="556" max="556" width="10.75" style="14" hidden="1" customWidth="1"/>
    <col min="557" max="557" width="4.375" style="14" customWidth="1"/>
    <col min="558" max="558" width="3.625" style="14" customWidth="1"/>
    <col min="559" max="559" width="10.75" style="14" hidden="1" customWidth="1"/>
    <col min="560" max="560" width="4.5" style="14" customWidth="1"/>
    <col min="561" max="562" width="4.75" style="14" customWidth="1"/>
    <col min="563" max="567" width="6.25" style="14" customWidth="1"/>
    <col min="568" max="568" width="10.75" style="14" hidden="1" customWidth="1"/>
    <col min="569" max="569" width="4.5" style="14" customWidth="1"/>
    <col min="570" max="577" width="3.875" style="14" customWidth="1"/>
    <col min="578" max="796" width="8.5" style="14" customWidth="1"/>
    <col min="797" max="797" width="8.25" style="14" customWidth="1"/>
    <col min="798" max="804" width="3.875" style="14" customWidth="1"/>
    <col min="805" max="805" width="7.375" style="14" customWidth="1"/>
    <col min="806" max="806" width="10.5" style="14" customWidth="1"/>
    <col min="807" max="811" width="2" style="14" customWidth="1"/>
    <col min="812" max="812" width="10.75" style="14" hidden="1" customWidth="1"/>
    <col min="813" max="813" width="4.375" style="14" customWidth="1"/>
    <col min="814" max="814" width="3.625" style="14" customWidth="1"/>
    <col min="815" max="815" width="10.75" style="14" hidden="1" customWidth="1"/>
    <col min="816" max="816" width="4.5" style="14" customWidth="1"/>
    <col min="817" max="818" width="4.75" style="14" customWidth="1"/>
    <col min="819" max="823" width="6.25" style="14" customWidth="1"/>
    <col min="824" max="824" width="10.75" style="14" hidden="1" customWidth="1"/>
    <col min="825" max="825" width="4.5" style="14" customWidth="1"/>
    <col min="826" max="833" width="3.875" style="14" customWidth="1"/>
    <col min="834" max="1023" width="8.5" style="14" customWidth="1"/>
  </cols>
  <sheetData>
    <row r="1" spans="1:57" s="14" customFormat="1" ht="15" customHeight="1" x14ac:dyDescent="0.2">
      <c r="A1" s="310" t="s">
        <v>13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13"/>
      <c r="AW1" s="12"/>
      <c r="AX1" s="12"/>
      <c r="AY1" s="12"/>
      <c r="BA1" s="15"/>
    </row>
    <row r="2" spans="1:57" s="16" customFormat="1" ht="16.5" customHeight="1" x14ac:dyDescent="0.2">
      <c r="A2" s="299" t="s">
        <v>14</v>
      </c>
      <c r="B2" s="311" t="s">
        <v>15</v>
      </c>
      <c r="C2" s="311"/>
      <c r="D2" s="311"/>
      <c r="E2" s="311"/>
      <c r="F2" s="311"/>
      <c r="G2" s="311" t="s">
        <v>16</v>
      </c>
      <c r="H2" s="311"/>
      <c r="I2" s="311"/>
      <c r="J2" s="311" t="s">
        <v>17</v>
      </c>
      <c r="K2" s="311"/>
      <c r="L2" s="311"/>
      <c r="M2" s="311"/>
      <c r="N2" s="311"/>
      <c r="O2" s="311" t="s">
        <v>18</v>
      </c>
      <c r="P2" s="311"/>
      <c r="Q2" s="311"/>
      <c r="R2" s="311"/>
      <c r="S2" s="312" t="s">
        <v>19</v>
      </c>
      <c r="T2" s="312"/>
      <c r="U2" s="312"/>
      <c r="V2" s="311" t="s">
        <v>20</v>
      </c>
      <c r="W2" s="311"/>
      <c r="X2" s="311"/>
      <c r="Y2" s="311"/>
      <c r="Z2" s="311"/>
      <c r="AA2" s="311"/>
      <c r="AB2" s="311"/>
      <c r="AC2" s="311"/>
      <c r="AD2" s="311"/>
      <c r="AE2" s="311"/>
      <c r="AF2" s="311" t="s">
        <v>21</v>
      </c>
      <c r="AG2" s="311"/>
      <c r="AH2" s="311"/>
      <c r="AI2" s="311"/>
      <c r="AJ2" s="311"/>
      <c r="AK2" s="311"/>
      <c r="AL2" s="311"/>
      <c r="AM2" s="311"/>
      <c r="AN2" s="311"/>
      <c r="AO2" s="311"/>
      <c r="AP2" s="311" t="s">
        <v>22</v>
      </c>
      <c r="AQ2" s="311"/>
      <c r="AR2" s="311"/>
      <c r="AS2" s="311"/>
      <c r="AT2" s="311"/>
      <c r="AU2" s="311"/>
      <c r="AV2" s="13"/>
      <c r="AW2" s="12"/>
      <c r="AX2" s="12"/>
      <c r="AY2" s="12"/>
      <c r="AZ2" s="14"/>
      <c r="BA2" s="15"/>
      <c r="BB2" s="14"/>
      <c r="BC2" s="14"/>
      <c r="BD2" s="14"/>
      <c r="BE2" s="14"/>
    </row>
    <row r="3" spans="1:57" s="16" customFormat="1" ht="18" customHeight="1" x14ac:dyDescent="0.2">
      <c r="A3" s="299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2"/>
      <c r="T3" s="312"/>
      <c r="U3" s="312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13"/>
      <c r="AW3" s="12"/>
      <c r="AX3" s="12"/>
      <c r="AY3" s="12"/>
      <c r="AZ3" s="14"/>
      <c r="BA3" s="15"/>
      <c r="BB3" s="14"/>
      <c r="BC3" s="14"/>
      <c r="BD3" s="14"/>
      <c r="BE3" s="14"/>
    </row>
    <row r="4" spans="1:57" s="14" customFormat="1" ht="12.75" customHeight="1" x14ac:dyDescent="0.2">
      <c r="A4" s="17">
        <v>1</v>
      </c>
      <c r="B4" s="313">
        <v>2</v>
      </c>
      <c r="C4" s="313"/>
      <c r="D4" s="313"/>
      <c r="E4" s="313"/>
      <c r="F4" s="313"/>
      <c r="G4" s="284">
        <v>3</v>
      </c>
      <c r="H4" s="284"/>
      <c r="I4" s="284"/>
      <c r="J4" s="284">
        <v>4</v>
      </c>
      <c r="K4" s="284"/>
      <c r="L4" s="284"/>
      <c r="M4" s="284"/>
      <c r="N4" s="284"/>
      <c r="O4" s="284">
        <v>5</v>
      </c>
      <c r="P4" s="284"/>
      <c r="Q4" s="284"/>
      <c r="R4" s="284"/>
      <c r="S4" s="305">
        <v>6</v>
      </c>
      <c r="T4" s="305"/>
      <c r="U4" s="305"/>
      <c r="V4" s="284">
        <v>7</v>
      </c>
      <c r="W4" s="284"/>
      <c r="X4" s="284"/>
      <c r="Y4" s="284"/>
      <c r="Z4" s="284"/>
      <c r="AA4" s="284"/>
      <c r="AB4" s="284"/>
      <c r="AC4" s="284"/>
      <c r="AD4" s="284"/>
      <c r="AE4" s="284"/>
      <c r="AF4" s="284">
        <v>8</v>
      </c>
      <c r="AG4" s="284"/>
      <c r="AH4" s="284"/>
      <c r="AI4" s="284"/>
      <c r="AJ4" s="284"/>
      <c r="AK4" s="284"/>
      <c r="AL4" s="284"/>
      <c r="AM4" s="284"/>
      <c r="AN4" s="284"/>
      <c r="AO4" s="284"/>
      <c r="AP4" s="284">
        <v>9</v>
      </c>
      <c r="AQ4" s="284"/>
      <c r="AR4" s="284"/>
      <c r="AS4" s="284"/>
      <c r="AT4" s="284"/>
      <c r="AU4" s="284"/>
      <c r="AV4" s="13"/>
      <c r="AW4" s="12"/>
      <c r="AX4" s="12"/>
      <c r="AY4" s="12"/>
      <c r="BA4" s="15"/>
    </row>
    <row r="5" spans="1:57" s="14" customFormat="1" ht="16.5" customHeight="1" x14ac:dyDescent="0.2">
      <c r="A5" s="20" t="s">
        <v>23</v>
      </c>
      <c r="B5" s="307">
        <f>(AA85+AF85)/36</f>
        <v>39</v>
      </c>
      <c r="C5" s="307"/>
      <c r="D5" s="307"/>
      <c r="E5" s="307"/>
      <c r="F5" s="307"/>
      <c r="G5" s="307">
        <f>(AA86+AF86)/36</f>
        <v>0</v>
      </c>
      <c r="H5" s="307"/>
      <c r="I5" s="307"/>
      <c r="J5" s="307">
        <f>(AA87+AF87)/36</f>
        <v>0</v>
      </c>
      <c r="K5" s="307"/>
      <c r="L5" s="307"/>
      <c r="M5" s="307"/>
      <c r="N5" s="307"/>
      <c r="O5" s="308">
        <f>(AA88+AF88)/36</f>
        <v>0.58333333333333337</v>
      </c>
      <c r="P5" s="308"/>
      <c r="Q5" s="308"/>
      <c r="R5" s="308"/>
      <c r="S5" s="309">
        <f>(AF89+AA89)/36</f>
        <v>1.4166666666666667</v>
      </c>
      <c r="T5" s="309"/>
      <c r="U5" s="309"/>
      <c r="V5" s="307">
        <f>(AA90+AF90)/36</f>
        <v>0</v>
      </c>
      <c r="W5" s="307"/>
      <c r="X5" s="307"/>
      <c r="Y5" s="307"/>
      <c r="Z5" s="307"/>
      <c r="AA5" s="307"/>
      <c r="AB5" s="307"/>
      <c r="AC5" s="307"/>
      <c r="AD5" s="307"/>
      <c r="AE5" s="307"/>
      <c r="AF5" s="306">
        <v>11</v>
      </c>
      <c r="AG5" s="306"/>
      <c r="AH5" s="306"/>
      <c r="AI5" s="306"/>
      <c r="AJ5" s="306"/>
      <c r="AK5" s="306"/>
      <c r="AL5" s="306"/>
      <c r="AM5" s="306"/>
      <c r="AN5" s="306"/>
      <c r="AO5" s="306"/>
      <c r="AP5" s="307">
        <f>SUM(B5:AK5)</f>
        <v>52</v>
      </c>
      <c r="AQ5" s="307"/>
      <c r="AR5" s="307"/>
      <c r="AS5" s="307"/>
      <c r="AT5" s="307"/>
      <c r="AU5" s="307"/>
      <c r="AV5" s="13"/>
      <c r="AW5" s="12"/>
      <c r="AX5" s="12"/>
      <c r="AY5" s="12"/>
      <c r="BA5" s="15"/>
    </row>
    <row r="6" spans="1:57" s="14" customFormat="1" ht="15.75" customHeight="1" x14ac:dyDescent="0.2">
      <c r="A6" s="20" t="s">
        <v>24</v>
      </c>
      <c r="B6" s="307">
        <f>(AK85+AP85)/36</f>
        <v>40</v>
      </c>
      <c r="C6" s="307"/>
      <c r="D6" s="307"/>
      <c r="E6" s="307"/>
      <c r="F6" s="307"/>
      <c r="G6" s="307">
        <f>(AK86+AP86)/36</f>
        <v>0</v>
      </c>
      <c r="H6" s="307"/>
      <c r="I6" s="307"/>
      <c r="J6" s="307">
        <f>(AK87+AP87)/36</f>
        <v>0</v>
      </c>
      <c r="K6" s="307"/>
      <c r="L6" s="307"/>
      <c r="M6" s="307"/>
      <c r="N6" s="307"/>
      <c r="O6" s="308">
        <f>(AK88+AP88)/36</f>
        <v>0.5</v>
      </c>
      <c r="P6" s="308"/>
      <c r="Q6" s="308"/>
      <c r="R6" s="308"/>
      <c r="S6" s="309">
        <f>(AK89+AP89)/36</f>
        <v>0.5</v>
      </c>
      <c r="T6" s="309"/>
      <c r="U6" s="309"/>
      <c r="V6" s="307">
        <f>(AK90+AP90)/36</f>
        <v>0</v>
      </c>
      <c r="W6" s="307"/>
      <c r="X6" s="307"/>
      <c r="Y6" s="307"/>
      <c r="Z6" s="307"/>
      <c r="AA6" s="307"/>
      <c r="AB6" s="307"/>
      <c r="AC6" s="307"/>
      <c r="AD6" s="307"/>
      <c r="AE6" s="307"/>
      <c r="AF6" s="306">
        <v>11</v>
      </c>
      <c r="AG6" s="306"/>
      <c r="AH6" s="306"/>
      <c r="AI6" s="306"/>
      <c r="AJ6" s="306"/>
      <c r="AK6" s="306"/>
      <c r="AL6" s="306"/>
      <c r="AM6" s="306"/>
      <c r="AN6" s="306"/>
      <c r="AO6" s="306"/>
      <c r="AP6" s="307">
        <f>SUM(B6:AK6)</f>
        <v>52</v>
      </c>
      <c r="AQ6" s="307"/>
      <c r="AR6" s="307"/>
      <c r="AS6" s="307"/>
      <c r="AT6" s="307"/>
      <c r="AU6" s="307"/>
      <c r="AV6" s="13"/>
      <c r="AW6" s="12"/>
      <c r="AX6" s="12"/>
      <c r="AY6" s="12"/>
      <c r="BA6" s="15"/>
    </row>
    <row r="7" spans="1:57" s="14" customFormat="1" ht="14.25" customHeight="1" x14ac:dyDescent="0.2">
      <c r="A7" s="20" t="s">
        <v>25</v>
      </c>
      <c r="B7" s="307">
        <f>(AU85+AZ85)/36</f>
        <v>19</v>
      </c>
      <c r="C7" s="307"/>
      <c r="D7" s="307"/>
      <c r="E7" s="307"/>
      <c r="F7" s="307"/>
      <c r="G7" s="307">
        <f>(AU86+AZ86)/36</f>
        <v>5</v>
      </c>
      <c r="H7" s="307"/>
      <c r="I7" s="307"/>
      <c r="J7" s="307">
        <f>(AU87+AZ87)/36</f>
        <v>10</v>
      </c>
      <c r="K7" s="307"/>
      <c r="L7" s="307"/>
      <c r="M7" s="307"/>
      <c r="N7" s="307"/>
      <c r="O7" s="308">
        <f>(AU88+AZ88)/36</f>
        <v>1</v>
      </c>
      <c r="P7" s="308"/>
      <c r="Q7" s="308"/>
      <c r="R7" s="308"/>
      <c r="S7" s="309">
        <v>0</v>
      </c>
      <c r="T7" s="309"/>
      <c r="U7" s="309"/>
      <c r="V7" s="307">
        <f>(AU90+AZ90)/36</f>
        <v>6</v>
      </c>
      <c r="W7" s="307"/>
      <c r="X7" s="307"/>
      <c r="Y7" s="307"/>
      <c r="Z7" s="307"/>
      <c r="AA7" s="307"/>
      <c r="AB7" s="307"/>
      <c r="AC7" s="307"/>
      <c r="AD7" s="307"/>
      <c r="AE7" s="307"/>
      <c r="AF7" s="306">
        <v>2</v>
      </c>
      <c r="AG7" s="306"/>
      <c r="AH7" s="306"/>
      <c r="AI7" s="306"/>
      <c r="AJ7" s="306"/>
      <c r="AK7" s="306"/>
      <c r="AL7" s="306"/>
      <c r="AM7" s="306"/>
      <c r="AN7" s="306"/>
      <c r="AO7" s="306"/>
      <c r="AP7" s="307">
        <f>SUM(B7:AK7)</f>
        <v>43</v>
      </c>
      <c r="AQ7" s="307"/>
      <c r="AR7" s="307"/>
      <c r="AS7" s="307"/>
      <c r="AT7" s="307"/>
      <c r="AU7" s="307"/>
      <c r="AV7" s="13"/>
      <c r="AW7" s="12"/>
      <c r="AX7" s="12"/>
      <c r="AY7" s="12"/>
      <c r="BA7" s="15"/>
    </row>
    <row r="8" spans="1:57" s="14" customFormat="1" ht="15.75" customHeight="1" x14ac:dyDescent="0.2">
      <c r="A8" s="20" t="s">
        <v>22</v>
      </c>
      <c r="B8" s="302">
        <f>SUM(B5:F7)</f>
        <v>98</v>
      </c>
      <c r="C8" s="302"/>
      <c r="D8" s="302"/>
      <c r="E8" s="302"/>
      <c r="F8" s="302"/>
      <c r="G8" s="296">
        <f>SUM(G5:I7)</f>
        <v>5</v>
      </c>
      <c r="H8" s="296"/>
      <c r="I8" s="296"/>
      <c r="J8" s="296">
        <f>SUM(J5:N7)</f>
        <v>10</v>
      </c>
      <c r="K8" s="296"/>
      <c r="L8" s="296"/>
      <c r="M8" s="296"/>
      <c r="N8" s="296"/>
      <c r="O8" s="303">
        <f>O5+O6+O7</f>
        <v>2.0833333333333335</v>
      </c>
      <c r="P8" s="303"/>
      <c r="Q8" s="303"/>
      <c r="R8" s="303"/>
      <c r="S8" s="304">
        <f>S5+S6+S7</f>
        <v>1.9166666666666667</v>
      </c>
      <c r="T8" s="304"/>
      <c r="U8" s="304"/>
      <c r="V8" s="296">
        <f>SUM(V5:AA7)</f>
        <v>6</v>
      </c>
      <c r="W8" s="296"/>
      <c r="X8" s="296"/>
      <c r="Y8" s="296"/>
      <c r="Z8" s="296"/>
      <c r="AA8" s="296"/>
      <c r="AB8" s="296"/>
      <c r="AC8" s="296"/>
      <c r="AD8" s="296"/>
      <c r="AE8" s="296"/>
      <c r="AF8" s="296">
        <f>SUM(AF5:AK7)</f>
        <v>24</v>
      </c>
      <c r="AG8" s="296"/>
      <c r="AH8" s="296"/>
      <c r="AI8" s="296"/>
      <c r="AJ8" s="296"/>
      <c r="AK8" s="296"/>
      <c r="AL8" s="296"/>
      <c r="AM8" s="296"/>
      <c r="AN8" s="296"/>
      <c r="AO8" s="296"/>
      <c r="AP8" s="296">
        <f>SUM(AP5:AU7)</f>
        <v>147</v>
      </c>
      <c r="AQ8" s="296"/>
      <c r="AR8" s="296"/>
      <c r="AS8" s="296"/>
      <c r="AT8" s="296"/>
      <c r="AU8" s="296"/>
      <c r="AV8" s="13"/>
      <c r="AW8" s="12"/>
      <c r="AX8" s="12"/>
      <c r="AY8" s="12"/>
      <c r="BA8" s="15"/>
    </row>
    <row r="9" spans="1:57" ht="13.5" customHeight="1" x14ac:dyDescent="0.2">
      <c r="A9" s="21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3"/>
      <c r="AR9" s="12"/>
      <c r="AS9" s="12"/>
      <c r="AT9" s="12"/>
    </row>
    <row r="10" spans="1:57" ht="21.75" customHeight="1" x14ac:dyDescent="0.2">
      <c r="A10" s="291" t="s">
        <v>27</v>
      </c>
      <c r="B10" s="297" t="s">
        <v>28</v>
      </c>
      <c r="C10" s="297"/>
      <c r="D10" s="297"/>
      <c r="E10" s="297"/>
      <c r="F10" s="297"/>
      <c r="G10" s="297"/>
      <c r="H10" s="297"/>
      <c r="I10" s="297"/>
      <c r="J10" s="297"/>
      <c r="K10" s="291" t="s">
        <v>29</v>
      </c>
      <c r="L10" s="291"/>
      <c r="M10" s="291"/>
      <c r="N10" s="291"/>
      <c r="O10" s="291"/>
      <c r="P10" s="291"/>
      <c r="Q10" s="298" t="s">
        <v>30</v>
      </c>
      <c r="R10" s="298"/>
      <c r="S10" s="298"/>
      <c r="T10" s="298"/>
      <c r="U10" s="298"/>
      <c r="V10" s="298"/>
      <c r="W10" s="298"/>
      <c r="X10" s="298"/>
      <c r="Y10" s="298"/>
      <c r="Z10" s="298"/>
      <c r="AA10" s="299" t="s">
        <v>31</v>
      </c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</row>
    <row r="11" spans="1:57" ht="33" customHeight="1" x14ac:dyDescent="0.2">
      <c r="A11" s="291"/>
      <c r="B11" s="297"/>
      <c r="C11" s="297"/>
      <c r="D11" s="297"/>
      <c r="E11" s="297"/>
      <c r="F11" s="297"/>
      <c r="G11" s="297"/>
      <c r="H11" s="297"/>
      <c r="I11" s="297"/>
      <c r="J11" s="297"/>
      <c r="K11" s="291"/>
      <c r="L11" s="291"/>
      <c r="M11" s="291"/>
      <c r="N11" s="291"/>
      <c r="O11" s="291"/>
      <c r="P11" s="291"/>
      <c r="Q11" s="300" t="s">
        <v>32</v>
      </c>
      <c r="R11" s="300" t="s">
        <v>33</v>
      </c>
      <c r="S11" s="301" t="s">
        <v>18</v>
      </c>
      <c r="T11" s="282" t="s">
        <v>34</v>
      </c>
      <c r="U11" s="283" t="s">
        <v>35</v>
      </c>
      <c r="V11" s="283"/>
      <c r="W11" s="283"/>
      <c r="X11" s="283"/>
      <c r="Y11" s="283"/>
      <c r="Z11" s="283"/>
      <c r="AA11" s="284" t="s">
        <v>23</v>
      </c>
      <c r="AB11" s="284"/>
      <c r="AC11" s="284"/>
      <c r="AD11" s="284"/>
      <c r="AE11" s="284"/>
      <c r="AF11" s="284"/>
      <c r="AG11" s="284"/>
      <c r="AH11" s="284"/>
      <c r="AI11" s="284"/>
      <c r="AJ11" s="284"/>
      <c r="AK11" s="285" t="s">
        <v>24</v>
      </c>
      <c r="AL11" s="285"/>
      <c r="AM11" s="285"/>
      <c r="AN11" s="285"/>
      <c r="AO11" s="285"/>
      <c r="AP11" s="285"/>
      <c r="AQ11" s="285"/>
      <c r="AR11" s="285"/>
      <c r="AS11" s="285"/>
      <c r="AT11" s="285"/>
      <c r="AU11" s="284" t="s">
        <v>25</v>
      </c>
      <c r="AV11" s="284"/>
      <c r="AW11" s="284"/>
      <c r="AX11" s="284"/>
      <c r="AY11" s="284"/>
      <c r="AZ11" s="284"/>
      <c r="BA11" s="284"/>
      <c r="BB11" s="284"/>
      <c r="BC11" s="284"/>
      <c r="BD11" s="284"/>
    </row>
    <row r="12" spans="1:57" ht="30.75" customHeight="1" x14ac:dyDescent="0.2">
      <c r="A12" s="291"/>
      <c r="B12" s="297"/>
      <c r="C12" s="297"/>
      <c r="D12" s="297"/>
      <c r="E12" s="297"/>
      <c r="F12" s="297"/>
      <c r="G12" s="297"/>
      <c r="H12" s="297"/>
      <c r="I12" s="297"/>
      <c r="J12" s="297"/>
      <c r="K12" s="291"/>
      <c r="L12" s="291"/>
      <c r="M12" s="291"/>
      <c r="N12" s="291"/>
      <c r="O12" s="291"/>
      <c r="P12" s="291"/>
      <c r="Q12" s="300"/>
      <c r="R12" s="300"/>
      <c r="S12" s="301"/>
      <c r="T12" s="282"/>
      <c r="U12" s="283" t="s">
        <v>36</v>
      </c>
      <c r="V12" s="283"/>
      <c r="W12" s="283"/>
      <c r="X12" s="283"/>
      <c r="Y12" s="283"/>
      <c r="Z12" s="280" t="s">
        <v>37</v>
      </c>
      <c r="AA12" s="290" t="s">
        <v>38</v>
      </c>
      <c r="AB12" s="289" t="s">
        <v>39</v>
      </c>
      <c r="AC12" s="289"/>
      <c r="AD12" s="289"/>
      <c r="AE12" s="289"/>
      <c r="AF12" s="286" t="s">
        <v>243</v>
      </c>
      <c r="AG12" s="287" t="s">
        <v>39</v>
      </c>
      <c r="AH12" s="287"/>
      <c r="AI12" s="287"/>
      <c r="AJ12" s="287"/>
      <c r="AK12" s="288" t="s">
        <v>40</v>
      </c>
      <c r="AL12" s="289" t="s">
        <v>39</v>
      </c>
      <c r="AM12" s="289"/>
      <c r="AN12" s="289"/>
      <c r="AO12" s="289"/>
      <c r="AP12" s="286" t="s">
        <v>41</v>
      </c>
      <c r="AQ12" s="287" t="s">
        <v>39</v>
      </c>
      <c r="AR12" s="287"/>
      <c r="AS12" s="287"/>
      <c r="AT12" s="287"/>
      <c r="AU12" s="290" t="s">
        <v>42</v>
      </c>
      <c r="AV12" s="287" t="s">
        <v>39</v>
      </c>
      <c r="AW12" s="287"/>
      <c r="AX12" s="287"/>
      <c r="AY12" s="287"/>
      <c r="AZ12" s="290" t="s">
        <v>43</v>
      </c>
      <c r="BA12" s="289" t="s">
        <v>39</v>
      </c>
      <c r="BB12" s="289"/>
      <c r="BC12" s="289"/>
      <c r="BD12" s="289"/>
    </row>
    <row r="13" spans="1:57" ht="12.75" customHeight="1" x14ac:dyDescent="0.2">
      <c r="A13" s="291"/>
      <c r="B13" s="297"/>
      <c r="C13" s="297"/>
      <c r="D13" s="297"/>
      <c r="E13" s="297"/>
      <c r="F13" s="297"/>
      <c r="G13" s="297"/>
      <c r="H13" s="297"/>
      <c r="I13" s="297"/>
      <c r="J13" s="297"/>
      <c r="K13" s="291"/>
      <c r="L13" s="291"/>
      <c r="M13" s="291"/>
      <c r="N13" s="291"/>
      <c r="O13" s="291"/>
      <c r="P13" s="291"/>
      <c r="Q13" s="300"/>
      <c r="R13" s="300"/>
      <c r="S13" s="301"/>
      <c r="T13" s="282"/>
      <c r="U13" s="291" t="s">
        <v>44</v>
      </c>
      <c r="V13" s="283" t="s">
        <v>39</v>
      </c>
      <c r="W13" s="283"/>
      <c r="X13" s="283"/>
      <c r="Y13" s="283"/>
      <c r="Z13" s="280"/>
      <c r="AA13" s="290"/>
      <c r="AB13" s="279" t="s">
        <v>18</v>
      </c>
      <c r="AC13" s="280" t="s">
        <v>45</v>
      </c>
      <c r="AD13" s="280" t="s">
        <v>46</v>
      </c>
      <c r="AE13" s="280" t="s">
        <v>47</v>
      </c>
      <c r="AF13" s="286"/>
      <c r="AG13" s="279" t="s">
        <v>18</v>
      </c>
      <c r="AH13" s="280" t="s">
        <v>45</v>
      </c>
      <c r="AI13" s="280" t="s">
        <v>46</v>
      </c>
      <c r="AJ13" s="281" t="s">
        <v>47</v>
      </c>
      <c r="AK13" s="288"/>
      <c r="AL13" s="279" t="s">
        <v>18</v>
      </c>
      <c r="AM13" s="280" t="s">
        <v>45</v>
      </c>
      <c r="AN13" s="280" t="s">
        <v>46</v>
      </c>
      <c r="AO13" s="280" t="s">
        <v>47</v>
      </c>
      <c r="AP13" s="286"/>
      <c r="AQ13" s="279" t="s">
        <v>18</v>
      </c>
      <c r="AR13" s="280" t="s">
        <v>45</v>
      </c>
      <c r="AS13" s="280" t="s">
        <v>46</v>
      </c>
      <c r="AT13" s="281" t="s">
        <v>47</v>
      </c>
      <c r="AU13" s="290"/>
      <c r="AV13" s="279" t="s">
        <v>18</v>
      </c>
      <c r="AW13" s="280" t="s">
        <v>45</v>
      </c>
      <c r="AX13" s="280" t="s">
        <v>46</v>
      </c>
      <c r="AY13" s="281" t="s">
        <v>47</v>
      </c>
      <c r="AZ13" s="290"/>
      <c r="BA13" s="279" t="s">
        <v>18</v>
      </c>
      <c r="BB13" s="280" t="s">
        <v>45</v>
      </c>
      <c r="BC13" s="280" t="s">
        <v>46</v>
      </c>
      <c r="BD13" s="280" t="s">
        <v>47</v>
      </c>
    </row>
    <row r="14" spans="1:57" ht="84.75" customHeight="1" x14ac:dyDescent="0.2">
      <c r="A14" s="291"/>
      <c r="B14" s="297"/>
      <c r="C14" s="297"/>
      <c r="D14" s="297"/>
      <c r="E14" s="297"/>
      <c r="F14" s="297"/>
      <c r="G14" s="297"/>
      <c r="H14" s="297"/>
      <c r="I14" s="297"/>
      <c r="J14" s="297"/>
      <c r="K14" s="291"/>
      <c r="L14" s="291"/>
      <c r="M14" s="291"/>
      <c r="N14" s="291"/>
      <c r="O14" s="291"/>
      <c r="P14" s="291"/>
      <c r="Q14" s="300"/>
      <c r="R14" s="300"/>
      <c r="S14" s="301"/>
      <c r="T14" s="282"/>
      <c r="U14" s="291"/>
      <c r="V14" s="25" t="s">
        <v>48</v>
      </c>
      <c r="W14" s="25" t="s">
        <v>49</v>
      </c>
      <c r="X14" s="25" t="s">
        <v>50</v>
      </c>
      <c r="Y14" s="25" t="s">
        <v>51</v>
      </c>
      <c r="Z14" s="280"/>
      <c r="AA14" s="290"/>
      <c r="AB14" s="279"/>
      <c r="AC14" s="280"/>
      <c r="AD14" s="280"/>
      <c r="AE14" s="280"/>
      <c r="AF14" s="286"/>
      <c r="AG14" s="279"/>
      <c r="AH14" s="280"/>
      <c r="AI14" s="280"/>
      <c r="AJ14" s="281"/>
      <c r="AK14" s="288"/>
      <c r="AL14" s="279"/>
      <c r="AM14" s="280"/>
      <c r="AN14" s="280"/>
      <c r="AO14" s="280"/>
      <c r="AP14" s="286"/>
      <c r="AQ14" s="279"/>
      <c r="AR14" s="280"/>
      <c r="AS14" s="280"/>
      <c r="AT14" s="281"/>
      <c r="AU14" s="290"/>
      <c r="AV14" s="279"/>
      <c r="AW14" s="280"/>
      <c r="AX14" s="280"/>
      <c r="AY14" s="281"/>
      <c r="AZ14" s="290"/>
      <c r="BA14" s="279"/>
      <c r="BB14" s="280"/>
      <c r="BC14" s="280"/>
      <c r="BD14" s="280"/>
    </row>
    <row r="15" spans="1:57" ht="11.25" customHeight="1" x14ac:dyDescent="0.2">
      <c r="A15" s="291"/>
      <c r="B15" s="297"/>
      <c r="C15" s="297"/>
      <c r="D15" s="297"/>
      <c r="E15" s="297"/>
      <c r="F15" s="297"/>
      <c r="G15" s="297"/>
      <c r="H15" s="297"/>
      <c r="I15" s="297"/>
      <c r="J15" s="297"/>
      <c r="K15" s="19">
        <v>1</v>
      </c>
      <c r="L15" s="19">
        <v>2</v>
      </c>
      <c r="M15" s="19">
        <v>3</v>
      </c>
      <c r="N15" s="19">
        <v>4</v>
      </c>
      <c r="O15" s="19">
        <v>5</v>
      </c>
      <c r="P15" s="19">
        <v>6</v>
      </c>
      <c r="Q15" s="26"/>
      <c r="R15" s="26"/>
      <c r="S15" s="27"/>
      <c r="T15" s="28"/>
      <c r="U15" s="29"/>
      <c r="V15" s="30"/>
      <c r="W15" s="30"/>
      <c r="X15" s="30"/>
      <c r="Y15" s="30"/>
      <c r="Z15" s="30"/>
      <c r="AA15" s="31">
        <v>17</v>
      </c>
      <c r="AB15" s="32"/>
      <c r="AC15" s="33"/>
      <c r="AD15" s="33"/>
      <c r="AE15" s="33"/>
      <c r="AF15" s="34">
        <v>22</v>
      </c>
      <c r="AG15" s="32"/>
      <c r="AH15" s="33"/>
      <c r="AI15" s="33"/>
      <c r="AJ15" s="35"/>
      <c r="AK15" s="31">
        <v>17</v>
      </c>
      <c r="AL15" s="32"/>
      <c r="AM15" s="33"/>
      <c r="AN15" s="33"/>
      <c r="AO15" s="33"/>
      <c r="AP15" s="31">
        <v>23</v>
      </c>
      <c r="AQ15" s="32"/>
      <c r="AR15" s="33"/>
      <c r="AS15" s="33"/>
      <c r="AT15" s="35"/>
      <c r="AU15" s="36">
        <v>16.5</v>
      </c>
      <c r="AV15" s="32"/>
      <c r="AW15" s="33"/>
      <c r="AX15" s="33"/>
      <c r="AY15" s="35"/>
      <c r="AZ15" s="36">
        <v>23.5</v>
      </c>
      <c r="BA15" s="32"/>
      <c r="BB15" s="33"/>
      <c r="BC15" s="33"/>
      <c r="BD15" s="33"/>
      <c r="BE15" s="37"/>
    </row>
    <row r="16" spans="1:57" s="22" customFormat="1" ht="10.5" x14ac:dyDescent="0.2">
      <c r="A16" s="38">
        <v>1</v>
      </c>
      <c r="B16" s="294">
        <v>2</v>
      </c>
      <c r="C16" s="294"/>
      <c r="D16" s="294"/>
      <c r="E16" s="294"/>
      <c r="F16" s="294"/>
      <c r="G16" s="294"/>
      <c r="H16" s="294"/>
      <c r="I16" s="294"/>
      <c r="J16" s="294"/>
      <c r="K16" s="295">
        <v>3</v>
      </c>
      <c r="L16" s="295"/>
      <c r="M16" s="295"/>
      <c r="N16" s="295"/>
      <c r="O16" s="295"/>
      <c r="P16" s="295"/>
      <c r="Q16" s="39">
        <v>4</v>
      </c>
      <c r="R16" s="39">
        <v>5</v>
      </c>
      <c r="S16" s="40">
        <v>6</v>
      </c>
      <c r="T16" s="38">
        <v>7</v>
      </c>
      <c r="U16" s="38">
        <v>8</v>
      </c>
      <c r="V16" s="38">
        <v>9</v>
      </c>
      <c r="W16" s="38">
        <v>10</v>
      </c>
      <c r="X16" s="38">
        <v>11</v>
      </c>
      <c r="Y16" s="38">
        <v>12</v>
      </c>
      <c r="Z16" s="38">
        <v>13</v>
      </c>
      <c r="AA16" s="38">
        <v>14</v>
      </c>
      <c r="AB16" s="40"/>
      <c r="AC16" s="38"/>
      <c r="AD16" s="38"/>
      <c r="AE16" s="38"/>
      <c r="AF16" s="39">
        <v>15</v>
      </c>
      <c r="AG16" s="40"/>
      <c r="AH16" s="38"/>
      <c r="AI16" s="38"/>
      <c r="AJ16" s="41"/>
      <c r="AK16" s="42">
        <v>16</v>
      </c>
      <c r="AL16" s="40"/>
      <c r="AM16" s="38"/>
      <c r="AN16" s="38"/>
      <c r="AO16" s="38"/>
      <c r="AP16" s="39">
        <v>17</v>
      </c>
      <c r="AQ16" s="40"/>
      <c r="AR16" s="38"/>
      <c r="AS16" s="38"/>
      <c r="AT16" s="41"/>
      <c r="AU16" s="38">
        <v>18</v>
      </c>
      <c r="AV16" s="40"/>
      <c r="AW16" s="38"/>
      <c r="AX16" s="38"/>
      <c r="AY16" s="41"/>
      <c r="AZ16" s="38">
        <v>19</v>
      </c>
      <c r="BA16" s="40"/>
      <c r="BB16" s="38"/>
      <c r="BC16" s="38"/>
      <c r="BD16" s="38"/>
    </row>
    <row r="17" spans="1:69" s="21" customFormat="1" ht="10.5" customHeight="1" x14ac:dyDescent="0.2">
      <c r="A17" s="43" t="s">
        <v>182</v>
      </c>
      <c r="B17" s="292" t="s">
        <v>52</v>
      </c>
      <c r="C17" s="292"/>
      <c r="D17" s="292"/>
      <c r="E17" s="292"/>
      <c r="F17" s="292"/>
      <c r="G17" s="292"/>
      <c r="H17" s="292"/>
      <c r="I17" s="292"/>
      <c r="J17" s="292"/>
      <c r="K17" s="293"/>
      <c r="L17" s="293"/>
      <c r="M17" s="293"/>
      <c r="N17" s="293"/>
      <c r="O17" s="293"/>
      <c r="P17" s="293"/>
      <c r="Q17" s="44">
        <f>SUM(Q20:Q38)</f>
        <v>1476</v>
      </c>
      <c r="R17" s="44">
        <f>SUM(R20:R38)</f>
        <v>51</v>
      </c>
      <c r="S17" s="45">
        <f>S18</f>
        <v>21</v>
      </c>
      <c r="T17" s="46">
        <f t="shared" ref="T17:BD17" si="0">SUM(T20:T38)</f>
        <v>0</v>
      </c>
      <c r="U17" s="47">
        <f t="shared" si="0"/>
        <v>1404</v>
      </c>
      <c r="V17" s="47">
        <f t="shared" si="0"/>
        <v>818</v>
      </c>
      <c r="W17" s="47">
        <f t="shared" si="0"/>
        <v>30</v>
      </c>
      <c r="X17" s="47">
        <f t="shared" si="0"/>
        <v>556</v>
      </c>
      <c r="Y17" s="47">
        <f t="shared" si="0"/>
        <v>0</v>
      </c>
      <c r="Z17" s="47">
        <f t="shared" si="0"/>
        <v>0</v>
      </c>
      <c r="AA17" s="47">
        <f t="shared" si="0"/>
        <v>606</v>
      </c>
      <c r="AB17" s="48">
        <f t="shared" si="0"/>
        <v>3</v>
      </c>
      <c r="AC17" s="47">
        <f t="shared" si="0"/>
        <v>606</v>
      </c>
      <c r="AD17" s="47">
        <f t="shared" si="0"/>
        <v>0</v>
      </c>
      <c r="AE17" s="47">
        <f t="shared" si="0"/>
        <v>0</v>
      </c>
      <c r="AF17" s="49">
        <f t="shared" si="0"/>
        <v>798</v>
      </c>
      <c r="AG17" s="48">
        <f t="shared" si="0"/>
        <v>18</v>
      </c>
      <c r="AH17" s="47">
        <f t="shared" si="0"/>
        <v>798</v>
      </c>
      <c r="AI17" s="47">
        <f t="shared" si="0"/>
        <v>0</v>
      </c>
      <c r="AJ17" s="50">
        <f t="shared" si="0"/>
        <v>0</v>
      </c>
      <c r="AK17" s="47">
        <f t="shared" si="0"/>
        <v>0</v>
      </c>
      <c r="AL17" s="48">
        <f t="shared" si="0"/>
        <v>0</v>
      </c>
      <c r="AM17" s="47">
        <f t="shared" si="0"/>
        <v>0</v>
      </c>
      <c r="AN17" s="47">
        <f t="shared" si="0"/>
        <v>0</v>
      </c>
      <c r="AO17" s="47">
        <f t="shared" si="0"/>
        <v>0</v>
      </c>
      <c r="AP17" s="49">
        <f t="shared" si="0"/>
        <v>0</v>
      </c>
      <c r="AQ17" s="48">
        <f t="shared" si="0"/>
        <v>0</v>
      </c>
      <c r="AR17" s="47">
        <f t="shared" si="0"/>
        <v>0</v>
      </c>
      <c r="AS17" s="47">
        <f t="shared" si="0"/>
        <v>0</v>
      </c>
      <c r="AT17" s="50">
        <f t="shared" si="0"/>
        <v>0</v>
      </c>
      <c r="AU17" s="47">
        <f t="shared" si="0"/>
        <v>0</v>
      </c>
      <c r="AV17" s="48">
        <f t="shared" si="0"/>
        <v>0</v>
      </c>
      <c r="AW17" s="47">
        <f t="shared" si="0"/>
        <v>0</v>
      </c>
      <c r="AX17" s="47">
        <f t="shared" si="0"/>
        <v>0</v>
      </c>
      <c r="AY17" s="50">
        <f t="shared" si="0"/>
        <v>0</v>
      </c>
      <c r="AZ17" s="47">
        <f t="shared" si="0"/>
        <v>0</v>
      </c>
      <c r="BA17" s="48">
        <f t="shared" si="0"/>
        <v>0</v>
      </c>
      <c r="BB17" s="47">
        <f t="shared" si="0"/>
        <v>0</v>
      </c>
      <c r="BC17" s="47">
        <f t="shared" si="0"/>
        <v>0</v>
      </c>
      <c r="BD17" s="47">
        <f t="shared" si="0"/>
        <v>0</v>
      </c>
    </row>
    <row r="18" spans="1:69" s="21" customFormat="1" ht="10.5" customHeight="1" x14ac:dyDescent="0.2">
      <c r="A18" s="51"/>
      <c r="B18" s="270" t="s">
        <v>18</v>
      </c>
      <c r="C18" s="270"/>
      <c r="D18" s="270"/>
      <c r="E18" s="270"/>
      <c r="F18" s="270"/>
      <c r="G18" s="270"/>
      <c r="H18" s="270"/>
      <c r="I18" s="270"/>
      <c r="J18" s="270"/>
      <c r="K18" s="277"/>
      <c r="L18" s="277"/>
      <c r="M18" s="277"/>
      <c r="N18" s="277"/>
      <c r="O18" s="277"/>
      <c r="P18" s="277"/>
      <c r="Q18" s="53"/>
      <c r="R18" s="53"/>
      <c r="S18" s="54">
        <f>SUM(S20:S38)</f>
        <v>21</v>
      </c>
      <c r="T18" s="55"/>
      <c r="U18" s="54"/>
      <c r="V18" s="54"/>
      <c r="W18" s="54"/>
      <c r="X18" s="54"/>
      <c r="Y18" s="54"/>
      <c r="Z18" s="54"/>
      <c r="AA18" s="54"/>
      <c r="AB18" s="56"/>
      <c r="AC18" s="54"/>
      <c r="AD18" s="54"/>
      <c r="AE18" s="54"/>
      <c r="AF18" s="53"/>
      <c r="AG18" s="56"/>
      <c r="AH18" s="54"/>
      <c r="AI18" s="54"/>
      <c r="AJ18" s="57"/>
      <c r="AK18" s="54"/>
      <c r="AL18" s="56"/>
      <c r="AM18" s="54"/>
      <c r="AN18" s="54"/>
      <c r="AO18" s="54"/>
      <c r="AP18" s="53"/>
      <c r="AQ18" s="56"/>
      <c r="AR18" s="54"/>
      <c r="AS18" s="54"/>
      <c r="AT18" s="57"/>
      <c r="AU18" s="54"/>
      <c r="AV18" s="56"/>
      <c r="AW18" s="54"/>
      <c r="AX18" s="54"/>
      <c r="AY18" s="57"/>
      <c r="AZ18" s="54"/>
      <c r="BA18" s="56"/>
      <c r="BB18" s="54"/>
      <c r="BC18" s="54"/>
      <c r="BD18" s="54"/>
    </row>
    <row r="19" spans="1:69" s="21" customFormat="1" ht="10.5" customHeight="1" x14ac:dyDescent="0.2">
      <c r="A19" s="58"/>
      <c r="B19" s="278" t="s">
        <v>183</v>
      </c>
      <c r="C19" s="278"/>
      <c r="D19" s="278"/>
      <c r="E19" s="278"/>
      <c r="F19" s="278"/>
      <c r="G19" s="278"/>
      <c r="H19" s="278"/>
      <c r="I19" s="278"/>
      <c r="J19" s="278"/>
      <c r="K19" s="59"/>
      <c r="L19" s="59"/>
      <c r="M19" s="59"/>
      <c r="N19" s="59"/>
      <c r="O19" s="59"/>
      <c r="P19" s="59"/>
      <c r="Q19" s="60"/>
      <c r="R19" s="60"/>
      <c r="S19" s="61"/>
      <c r="T19" s="62"/>
      <c r="U19" s="59"/>
      <c r="V19" s="59"/>
      <c r="W19" s="59"/>
      <c r="X19" s="59"/>
      <c r="Y19" s="59"/>
      <c r="Z19" s="59"/>
      <c r="AA19" s="59"/>
      <c r="AB19" s="63"/>
      <c r="AC19" s="59"/>
      <c r="AD19" s="59"/>
      <c r="AE19" s="59"/>
      <c r="AF19" s="64"/>
      <c r="AG19" s="63"/>
      <c r="AH19" s="59"/>
      <c r="AI19" s="59"/>
      <c r="AJ19" s="65"/>
      <c r="AK19" s="59"/>
      <c r="AL19" s="63"/>
      <c r="AM19" s="59"/>
      <c r="AN19" s="59"/>
      <c r="AO19" s="59"/>
      <c r="AP19" s="64"/>
      <c r="AQ19" s="63"/>
      <c r="AR19" s="59"/>
      <c r="AS19" s="59"/>
      <c r="AT19" s="65"/>
      <c r="AU19" s="59"/>
      <c r="AV19" s="63"/>
      <c r="AW19" s="59"/>
      <c r="AX19" s="59"/>
      <c r="AY19" s="65"/>
      <c r="AZ19" s="59"/>
      <c r="BA19" s="63"/>
      <c r="BB19" s="59"/>
      <c r="BC19" s="59"/>
      <c r="BD19" s="59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9" ht="10.5" customHeight="1" x14ac:dyDescent="0.2">
      <c r="A20" s="66" t="s">
        <v>184</v>
      </c>
      <c r="B20" s="247" t="s">
        <v>53</v>
      </c>
      <c r="C20" s="246"/>
      <c r="D20" s="246"/>
      <c r="E20" s="246"/>
      <c r="F20" s="246"/>
      <c r="G20" s="246"/>
      <c r="H20" s="246"/>
      <c r="I20" s="246"/>
      <c r="J20" s="272"/>
      <c r="K20" s="19"/>
      <c r="L20" s="227" t="s">
        <v>54</v>
      </c>
      <c r="M20" s="19"/>
      <c r="N20" s="19"/>
      <c r="O20" s="19"/>
      <c r="P20" s="19"/>
      <c r="Q20" s="60">
        <f>R20+S20+T20+U20</f>
        <v>120</v>
      </c>
      <c r="R20" s="60">
        <v>9</v>
      </c>
      <c r="S20" s="61">
        <v>3</v>
      </c>
      <c r="T20" s="67">
        <f t="shared" ref="T20:T30" si="1">AE20+AJ20+AO20+AT20+AY20+BD20</f>
        <v>0</v>
      </c>
      <c r="U20" s="19">
        <f t="shared" ref="U20:U30" si="2">AC20+AH20+AM20+AR20+AW20+BB20</f>
        <v>108</v>
      </c>
      <c r="V20" s="19">
        <f t="shared" ref="V20:V30" si="3">U20-W20-Y20-X20</f>
        <v>82</v>
      </c>
      <c r="W20" s="19"/>
      <c r="X20" s="24">
        <v>26</v>
      </c>
      <c r="Y20" s="19"/>
      <c r="Z20" s="19">
        <f t="shared" ref="Z20:Z30" si="4">AD20+AI20+AN20+AS20+AX20+BC20</f>
        <v>0</v>
      </c>
      <c r="AA20" s="19">
        <f>AC20+AD20+AE20</f>
        <v>34</v>
      </c>
      <c r="AB20" s="68"/>
      <c r="AC20" s="19">
        <v>34</v>
      </c>
      <c r="AD20" s="19"/>
      <c r="AE20" s="19"/>
      <c r="AF20" s="18">
        <f>AH20+AI20+AJ20</f>
        <v>74</v>
      </c>
      <c r="AG20" s="225">
        <v>6</v>
      </c>
      <c r="AH20" s="19">
        <v>74</v>
      </c>
      <c r="AI20" s="19"/>
      <c r="AJ20" s="24"/>
      <c r="AK20" s="19">
        <f>AM20+AN20+AO20</f>
        <v>0</v>
      </c>
      <c r="AL20" s="68"/>
      <c r="AM20" s="19"/>
      <c r="AN20" s="19"/>
      <c r="AO20" s="19"/>
      <c r="AP20" s="18">
        <f>AR20+AS20+AT20</f>
        <v>0</v>
      </c>
      <c r="AQ20" s="69"/>
      <c r="AR20" s="70"/>
      <c r="AS20" s="70"/>
      <c r="AT20" s="71"/>
      <c r="AU20" s="70">
        <f>AW20+AX20+AY20</f>
        <v>0</v>
      </c>
      <c r="AV20" s="69"/>
      <c r="AW20" s="70"/>
      <c r="AX20" s="70"/>
      <c r="AY20" s="71"/>
      <c r="AZ20" s="70">
        <f>BB20+BC20+BD20</f>
        <v>0</v>
      </c>
      <c r="BA20" s="69"/>
      <c r="BB20" s="19"/>
      <c r="BC20" s="19"/>
      <c r="BD20" s="19"/>
      <c r="BF20" s="72"/>
      <c r="BQ20" s="73"/>
    </row>
    <row r="21" spans="1:69" ht="10.5" customHeight="1" x14ac:dyDescent="0.2">
      <c r="A21" s="66" t="s">
        <v>185</v>
      </c>
      <c r="B21" s="247" t="s">
        <v>57</v>
      </c>
      <c r="C21" s="246"/>
      <c r="D21" s="246"/>
      <c r="E21" s="246"/>
      <c r="F21" s="246"/>
      <c r="G21" s="246"/>
      <c r="H21" s="246"/>
      <c r="I21" s="246"/>
      <c r="J21" s="272"/>
      <c r="K21" s="19"/>
      <c r="L21" s="228"/>
      <c r="M21" s="19"/>
      <c r="N21" s="19"/>
      <c r="O21" s="19"/>
      <c r="P21" s="19"/>
      <c r="Q21" s="60">
        <f t="shared" ref="Q21:Q33" si="5">R21+S21+T21+U21</f>
        <v>120</v>
      </c>
      <c r="R21" s="60">
        <v>9</v>
      </c>
      <c r="S21" s="61">
        <v>3</v>
      </c>
      <c r="T21" s="67">
        <f t="shared" si="1"/>
        <v>0</v>
      </c>
      <c r="U21" s="19">
        <f t="shared" si="2"/>
        <v>108</v>
      </c>
      <c r="V21" s="19">
        <f t="shared" si="3"/>
        <v>68</v>
      </c>
      <c r="W21" s="19"/>
      <c r="X21" s="24">
        <v>40</v>
      </c>
      <c r="Y21" s="19"/>
      <c r="Z21" s="19">
        <f t="shared" si="4"/>
        <v>0</v>
      </c>
      <c r="AA21" s="19">
        <f t="shared" ref="AA21:AA30" si="6">AC21+AD21+AE21</f>
        <v>52</v>
      </c>
      <c r="AB21" s="68"/>
      <c r="AC21" s="19">
        <v>52</v>
      </c>
      <c r="AD21" s="19"/>
      <c r="AE21" s="19"/>
      <c r="AF21" s="18">
        <f t="shared" ref="AF21:AF30" si="7">AH21+AI21+AJ21</f>
        <v>56</v>
      </c>
      <c r="AG21" s="226"/>
      <c r="AH21" s="19">
        <v>56</v>
      </c>
      <c r="AI21" s="19"/>
      <c r="AJ21" s="24"/>
      <c r="AK21" s="19">
        <f t="shared" ref="AK21:AK30" si="8">AM21+AN21+AO21</f>
        <v>0</v>
      </c>
      <c r="AL21" s="68"/>
      <c r="AM21" s="19"/>
      <c r="AN21" s="19"/>
      <c r="AO21" s="19"/>
      <c r="AP21" s="18">
        <f t="shared" ref="AP21:AP30" si="9">AR21+AS21+AT21</f>
        <v>0</v>
      </c>
      <c r="AQ21" s="69"/>
      <c r="AR21" s="70"/>
      <c r="AS21" s="70"/>
      <c r="AT21" s="71"/>
      <c r="AU21" s="70">
        <f t="shared" ref="AU21:AU30" si="10">AW21+AX21+AY21</f>
        <v>0</v>
      </c>
      <c r="AV21" s="69"/>
      <c r="AW21" s="70"/>
      <c r="AX21" s="70"/>
      <c r="AY21" s="71"/>
      <c r="AZ21" s="70">
        <f t="shared" ref="AZ21:AZ30" si="11">BB21+BC21+BD21</f>
        <v>0</v>
      </c>
      <c r="BA21" s="69"/>
      <c r="BB21" s="19"/>
      <c r="BC21" s="19"/>
      <c r="BD21" s="19"/>
      <c r="BF21" s="72"/>
      <c r="BQ21" s="73"/>
    </row>
    <row r="22" spans="1:69" ht="10.5" customHeight="1" x14ac:dyDescent="0.2">
      <c r="A22" s="66" t="s">
        <v>186</v>
      </c>
      <c r="B22" s="247" t="s">
        <v>58</v>
      </c>
      <c r="C22" s="246"/>
      <c r="D22" s="246"/>
      <c r="E22" s="246"/>
      <c r="F22" s="246"/>
      <c r="G22" s="246"/>
      <c r="H22" s="246"/>
      <c r="I22" s="246"/>
      <c r="J22" s="272"/>
      <c r="K22" s="19"/>
      <c r="L22" s="19" t="s">
        <v>56</v>
      </c>
      <c r="M22" s="19"/>
      <c r="N22" s="19"/>
      <c r="O22" s="19"/>
      <c r="P22" s="19"/>
      <c r="Q22" s="60">
        <f t="shared" si="5"/>
        <v>108</v>
      </c>
      <c r="R22" s="60"/>
      <c r="S22" s="61">
        <f t="shared" ref="S22:S30" si="12">AB22+AG22+AL22+AQ22+AV22+BA22</f>
        <v>0</v>
      </c>
      <c r="T22" s="67">
        <f t="shared" si="1"/>
        <v>0</v>
      </c>
      <c r="U22" s="19">
        <f t="shared" si="2"/>
        <v>108</v>
      </c>
      <c r="V22" s="19">
        <f t="shared" si="3"/>
        <v>8</v>
      </c>
      <c r="W22" s="19"/>
      <c r="X22" s="24">
        <v>100</v>
      </c>
      <c r="Y22" s="19"/>
      <c r="Z22" s="19">
        <f t="shared" si="4"/>
        <v>0</v>
      </c>
      <c r="AA22" s="19">
        <f t="shared" si="6"/>
        <v>52</v>
      </c>
      <c r="AB22" s="68"/>
      <c r="AC22" s="19">
        <v>52</v>
      </c>
      <c r="AD22" s="19"/>
      <c r="AE22" s="19"/>
      <c r="AF22" s="18">
        <f t="shared" si="7"/>
        <v>56</v>
      </c>
      <c r="AG22" s="68"/>
      <c r="AH22" s="19">
        <v>56</v>
      </c>
      <c r="AI22" s="19"/>
      <c r="AJ22" s="24"/>
      <c r="AK22" s="19">
        <f t="shared" si="8"/>
        <v>0</v>
      </c>
      <c r="AL22" s="68"/>
      <c r="AM22" s="19"/>
      <c r="AN22" s="19"/>
      <c r="AO22" s="19"/>
      <c r="AP22" s="18">
        <f t="shared" si="9"/>
        <v>0</v>
      </c>
      <c r="AQ22" s="69"/>
      <c r="AR22" s="70"/>
      <c r="AS22" s="70"/>
      <c r="AT22" s="71"/>
      <c r="AU22" s="70">
        <f t="shared" si="10"/>
        <v>0</v>
      </c>
      <c r="AV22" s="69"/>
      <c r="AW22" s="70"/>
      <c r="AX22" s="70"/>
      <c r="AY22" s="71"/>
      <c r="AZ22" s="70">
        <f t="shared" si="11"/>
        <v>0</v>
      </c>
      <c r="BA22" s="69"/>
      <c r="BB22" s="19"/>
      <c r="BC22" s="19"/>
      <c r="BD22" s="19"/>
      <c r="BF22" s="72"/>
      <c r="BQ22" s="73"/>
    </row>
    <row r="23" spans="1:69" ht="10.5" customHeight="1" x14ac:dyDescent="0.2">
      <c r="A23" s="66" t="s">
        <v>187</v>
      </c>
      <c r="B23" s="247" t="s">
        <v>195</v>
      </c>
      <c r="C23" s="246"/>
      <c r="D23" s="246"/>
      <c r="E23" s="246"/>
      <c r="F23" s="246"/>
      <c r="G23" s="246"/>
      <c r="H23" s="246"/>
      <c r="I23" s="246"/>
      <c r="J23" s="272"/>
      <c r="K23" s="19"/>
      <c r="L23" s="19" t="s">
        <v>56</v>
      </c>
      <c r="M23" s="19"/>
      <c r="N23" s="19"/>
      <c r="O23" s="19"/>
      <c r="P23" s="19"/>
      <c r="Q23" s="60">
        <f t="shared" si="5"/>
        <v>108</v>
      </c>
      <c r="R23" s="60"/>
      <c r="S23" s="61">
        <f>AB23+AG23+AL23+AQ23+AV23+BA23</f>
        <v>0</v>
      </c>
      <c r="T23" s="67">
        <f>AE23+AJ23+AO23+AT23+AY23+BD23</f>
        <v>0</v>
      </c>
      <c r="U23" s="19">
        <f>AC23+AH23+AM23+AR23+AW23+BB23</f>
        <v>108</v>
      </c>
      <c r="V23" s="19">
        <f>U23-W23-Y23-X23</f>
        <v>54</v>
      </c>
      <c r="W23" s="19"/>
      <c r="X23" s="24">
        <v>54</v>
      </c>
      <c r="Y23" s="19"/>
      <c r="Z23" s="19">
        <f>AD23+AI23+AN23+AS23+AX23+BC23</f>
        <v>0</v>
      </c>
      <c r="AA23" s="19">
        <f>AC23+AD23+AE23</f>
        <v>52</v>
      </c>
      <c r="AB23" s="68"/>
      <c r="AC23" s="19">
        <v>52</v>
      </c>
      <c r="AD23" s="19"/>
      <c r="AE23" s="19"/>
      <c r="AF23" s="18">
        <f>AH23+AI23+AJ23</f>
        <v>56</v>
      </c>
      <c r="AG23" s="68"/>
      <c r="AH23" s="19">
        <v>56</v>
      </c>
      <c r="AI23" s="19"/>
      <c r="AJ23" s="24"/>
      <c r="AK23" s="19">
        <f>AM23+AN23+AO23</f>
        <v>0</v>
      </c>
      <c r="AL23" s="68"/>
      <c r="AM23" s="19"/>
      <c r="AN23" s="19"/>
      <c r="AO23" s="19"/>
      <c r="AP23" s="18">
        <f>AR23+AS23+AT23</f>
        <v>0</v>
      </c>
      <c r="AQ23" s="69"/>
      <c r="AR23" s="70"/>
      <c r="AS23" s="70"/>
      <c r="AT23" s="71"/>
      <c r="AU23" s="70">
        <f>AW23+AX23+AY23</f>
        <v>0</v>
      </c>
      <c r="AV23" s="69"/>
      <c r="AW23" s="70"/>
      <c r="AX23" s="70"/>
      <c r="AY23" s="71"/>
      <c r="AZ23" s="70">
        <f>BB23+BC23+BD23</f>
        <v>0</v>
      </c>
      <c r="BA23" s="69"/>
      <c r="BB23" s="19"/>
      <c r="BC23" s="19"/>
      <c r="BD23" s="19"/>
      <c r="BF23" s="72"/>
      <c r="BQ23" s="73"/>
    </row>
    <row r="24" spans="1:69" ht="10.5" customHeight="1" x14ac:dyDescent="0.2">
      <c r="A24" s="66" t="s">
        <v>188</v>
      </c>
      <c r="B24" s="247" t="s">
        <v>196</v>
      </c>
      <c r="C24" s="246"/>
      <c r="D24" s="246"/>
      <c r="E24" s="246"/>
      <c r="F24" s="246"/>
      <c r="G24" s="246"/>
      <c r="H24" s="246"/>
      <c r="I24" s="246"/>
      <c r="J24" s="272"/>
      <c r="K24" s="19"/>
      <c r="L24" s="19" t="s">
        <v>56</v>
      </c>
      <c r="M24" s="19"/>
      <c r="N24" s="19"/>
      <c r="O24" s="19"/>
      <c r="P24" s="19"/>
      <c r="Q24" s="60">
        <f t="shared" ref="Q24:Q26" si="13">R24+S24+T24+U24</f>
        <v>72</v>
      </c>
      <c r="R24" s="60"/>
      <c r="S24" s="61">
        <f t="shared" ref="S24:S26" si="14">AB24+AG24+AL24+AQ24+AV24+BA24</f>
        <v>0</v>
      </c>
      <c r="T24" s="67">
        <f t="shared" ref="T24:T26" si="15">AE24+AJ24+AO24+AT24+AY24+BD24</f>
        <v>0</v>
      </c>
      <c r="U24" s="19">
        <f t="shared" ref="U24:U26" si="16">AC24+AH24+AM24+AR24+AW24+BB24</f>
        <v>72</v>
      </c>
      <c r="V24" s="19">
        <f t="shared" ref="V24:V26" si="17">U24-W24-Y24-X24</f>
        <v>50</v>
      </c>
      <c r="W24" s="19">
        <v>10</v>
      </c>
      <c r="X24" s="24">
        <v>12</v>
      </c>
      <c r="Y24" s="19"/>
      <c r="Z24" s="19">
        <f t="shared" ref="Z24:Z26" si="18">AD24+AI24+AN24+AS24+AX24+BC24</f>
        <v>0</v>
      </c>
      <c r="AA24" s="19">
        <f t="shared" ref="AA24:AA26" si="19">AC24+AD24+AE24</f>
        <v>0</v>
      </c>
      <c r="AB24" s="68"/>
      <c r="AC24" s="19"/>
      <c r="AD24" s="19"/>
      <c r="AE24" s="19"/>
      <c r="AF24" s="18">
        <f t="shared" ref="AF24:AF26" si="20">AH24+AI24+AJ24</f>
        <v>72</v>
      </c>
      <c r="AG24" s="68"/>
      <c r="AH24" s="19">
        <v>72</v>
      </c>
      <c r="AI24" s="19"/>
      <c r="AJ24" s="24"/>
      <c r="AK24" s="19">
        <f t="shared" ref="AK24:AK26" si="21">AM24+AN24+AO24</f>
        <v>0</v>
      </c>
      <c r="AL24" s="68"/>
      <c r="AM24" s="19"/>
      <c r="AN24" s="19"/>
      <c r="AO24" s="19"/>
      <c r="AP24" s="18">
        <f t="shared" ref="AP24:AP26" si="22">AR24+AS24+AT24</f>
        <v>0</v>
      </c>
      <c r="AQ24" s="69"/>
      <c r="AR24" s="70"/>
      <c r="AS24" s="70"/>
      <c r="AT24" s="71"/>
      <c r="AU24" s="70">
        <f t="shared" ref="AU24:AU26" si="23">AW24+AX24+AY24</f>
        <v>0</v>
      </c>
      <c r="AV24" s="69"/>
      <c r="AW24" s="70"/>
      <c r="AX24" s="70"/>
      <c r="AY24" s="71"/>
      <c r="AZ24" s="70">
        <f t="shared" ref="AZ24:AZ26" si="24">BB24+BC24+BD24</f>
        <v>0</v>
      </c>
      <c r="BA24" s="69"/>
      <c r="BB24" s="19"/>
      <c r="BC24" s="19"/>
      <c r="BD24" s="19"/>
      <c r="BF24" s="72"/>
      <c r="BQ24" s="73"/>
    </row>
    <row r="25" spans="1:69" ht="10.5" customHeight="1" x14ac:dyDescent="0.2">
      <c r="A25" s="66" t="s">
        <v>189</v>
      </c>
      <c r="B25" s="247" t="s">
        <v>197</v>
      </c>
      <c r="C25" s="246"/>
      <c r="D25" s="246"/>
      <c r="E25" s="246"/>
      <c r="F25" s="246"/>
      <c r="G25" s="246"/>
      <c r="H25" s="246"/>
      <c r="I25" s="246"/>
      <c r="J25" s="272"/>
      <c r="K25" s="19" t="s">
        <v>56</v>
      </c>
      <c r="L25" s="19"/>
      <c r="M25" s="19"/>
      <c r="N25" s="19"/>
      <c r="O25" s="19"/>
      <c r="P25" s="19"/>
      <c r="Q25" s="60">
        <f t="shared" si="13"/>
        <v>36</v>
      </c>
      <c r="R25" s="60"/>
      <c r="S25" s="61">
        <f t="shared" si="14"/>
        <v>0</v>
      </c>
      <c r="T25" s="67">
        <f t="shared" si="15"/>
        <v>0</v>
      </c>
      <c r="U25" s="19">
        <f t="shared" si="16"/>
        <v>36</v>
      </c>
      <c r="V25" s="19">
        <f t="shared" si="17"/>
        <v>30</v>
      </c>
      <c r="W25" s="19">
        <v>2</v>
      </c>
      <c r="X25" s="24">
        <v>4</v>
      </c>
      <c r="Y25" s="19"/>
      <c r="Z25" s="19">
        <f t="shared" si="18"/>
        <v>0</v>
      </c>
      <c r="AA25" s="19">
        <f t="shared" si="19"/>
        <v>36</v>
      </c>
      <c r="AB25" s="68"/>
      <c r="AC25" s="19">
        <v>36</v>
      </c>
      <c r="AD25" s="19"/>
      <c r="AE25" s="19"/>
      <c r="AF25" s="18">
        <f t="shared" si="20"/>
        <v>0</v>
      </c>
      <c r="AG25" s="68"/>
      <c r="AH25" s="19"/>
      <c r="AI25" s="19"/>
      <c r="AJ25" s="24"/>
      <c r="AK25" s="19">
        <f t="shared" si="21"/>
        <v>0</v>
      </c>
      <c r="AL25" s="68"/>
      <c r="AM25" s="19"/>
      <c r="AN25" s="19"/>
      <c r="AO25" s="19"/>
      <c r="AP25" s="18">
        <f t="shared" si="22"/>
        <v>0</v>
      </c>
      <c r="AQ25" s="69"/>
      <c r="AR25" s="70"/>
      <c r="AS25" s="70"/>
      <c r="AT25" s="71"/>
      <c r="AU25" s="70">
        <f t="shared" si="23"/>
        <v>0</v>
      </c>
      <c r="AV25" s="69"/>
      <c r="AW25" s="70"/>
      <c r="AX25" s="70"/>
      <c r="AY25" s="71"/>
      <c r="AZ25" s="70">
        <f t="shared" si="24"/>
        <v>0</v>
      </c>
      <c r="BA25" s="69"/>
      <c r="BB25" s="19"/>
      <c r="BC25" s="19"/>
      <c r="BD25" s="19"/>
      <c r="BF25" s="72"/>
      <c r="BQ25" s="73"/>
    </row>
    <row r="26" spans="1:69" ht="10.5" customHeight="1" x14ac:dyDescent="0.2">
      <c r="A26" s="66" t="s">
        <v>190</v>
      </c>
      <c r="B26" s="247" t="s">
        <v>60</v>
      </c>
      <c r="C26" s="246"/>
      <c r="D26" s="246"/>
      <c r="E26" s="246"/>
      <c r="F26" s="246"/>
      <c r="G26" s="246"/>
      <c r="H26" s="246"/>
      <c r="I26" s="246"/>
      <c r="J26" s="272"/>
      <c r="K26" s="19"/>
      <c r="L26" s="19" t="s">
        <v>56</v>
      </c>
      <c r="M26" s="19"/>
      <c r="N26" s="19"/>
      <c r="O26" s="19"/>
      <c r="P26" s="19"/>
      <c r="Q26" s="60">
        <f t="shared" si="13"/>
        <v>108</v>
      </c>
      <c r="R26" s="60"/>
      <c r="S26" s="61">
        <f t="shared" si="14"/>
        <v>0</v>
      </c>
      <c r="T26" s="67">
        <f t="shared" si="15"/>
        <v>0</v>
      </c>
      <c r="U26" s="19">
        <f t="shared" si="16"/>
        <v>108</v>
      </c>
      <c r="V26" s="19">
        <f t="shared" si="17"/>
        <v>96</v>
      </c>
      <c r="W26" s="19"/>
      <c r="X26" s="24">
        <v>12</v>
      </c>
      <c r="Y26" s="19"/>
      <c r="Z26" s="19">
        <f t="shared" si="18"/>
        <v>0</v>
      </c>
      <c r="AA26" s="19">
        <f t="shared" si="19"/>
        <v>36</v>
      </c>
      <c r="AB26" s="68"/>
      <c r="AC26" s="19">
        <v>36</v>
      </c>
      <c r="AD26" s="19"/>
      <c r="AE26" s="19"/>
      <c r="AF26" s="18">
        <f t="shared" si="20"/>
        <v>72</v>
      </c>
      <c r="AG26" s="68"/>
      <c r="AH26" s="19">
        <v>72</v>
      </c>
      <c r="AI26" s="19"/>
      <c r="AJ26" s="24"/>
      <c r="AK26" s="19">
        <f t="shared" si="21"/>
        <v>0</v>
      </c>
      <c r="AL26" s="68"/>
      <c r="AM26" s="19"/>
      <c r="AN26" s="19"/>
      <c r="AO26" s="19"/>
      <c r="AP26" s="18">
        <f t="shared" si="22"/>
        <v>0</v>
      </c>
      <c r="AQ26" s="69"/>
      <c r="AR26" s="70"/>
      <c r="AS26" s="70"/>
      <c r="AT26" s="71"/>
      <c r="AU26" s="70">
        <f t="shared" si="23"/>
        <v>0</v>
      </c>
      <c r="AV26" s="69"/>
      <c r="AW26" s="70"/>
      <c r="AX26" s="70"/>
      <c r="AY26" s="71"/>
      <c r="AZ26" s="70">
        <f t="shared" si="24"/>
        <v>0</v>
      </c>
      <c r="BA26" s="69"/>
      <c r="BB26" s="19"/>
      <c r="BC26" s="19"/>
      <c r="BD26" s="19"/>
      <c r="BF26" s="72"/>
      <c r="BQ26" s="73"/>
    </row>
    <row r="27" spans="1:69" ht="10.5" customHeight="1" x14ac:dyDescent="0.2">
      <c r="A27" s="66" t="s">
        <v>191</v>
      </c>
      <c r="B27" s="247" t="s">
        <v>64</v>
      </c>
      <c r="C27" s="246"/>
      <c r="D27" s="246"/>
      <c r="E27" s="246"/>
      <c r="F27" s="246"/>
      <c r="G27" s="246"/>
      <c r="H27" s="246"/>
      <c r="I27" s="246"/>
      <c r="J27" s="272"/>
      <c r="K27" s="19"/>
      <c r="L27" s="19" t="s">
        <v>56</v>
      </c>
      <c r="M27" s="19"/>
      <c r="N27" s="19"/>
      <c r="O27" s="19"/>
      <c r="P27" s="19"/>
      <c r="Q27" s="60">
        <f t="shared" si="5"/>
        <v>108</v>
      </c>
      <c r="R27" s="60"/>
      <c r="S27" s="61">
        <f t="shared" si="12"/>
        <v>0</v>
      </c>
      <c r="T27" s="67">
        <f t="shared" si="1"/>
        <v>0</v>
      </c>
      <c r="U27" s="19">
        <f t="shared" si="2"/>
        <v>108</v>
      </c>
      <c r="V27" s="19">
        <f t="shared" si="3"/>
        <v>90</v>
      </c>
      <c r="W27" s="19"/>
      <c r="X27" s="24">
        <v>18</v>
      </c>
      <c r="Y27" s="19"/>
      <c r="Z27" s="19">
        <f t="shared" si="4"/>
        <v>0</v>
      </c>
      <c r="AA27" s="19">
        <f t="shared" si="6"/>
        <v>36</v>
      </c>
      <c r="AB27" s="68"/>
      <c r="AC27" s="19">
        <v>36</v>
      </c>
      <c r="AD27" s="19"/>
      <c r="AE27" s="19"/>
      <c r="AF27" s="18">
        <f t="shared" si="7"/>
        <v>72</v>
      </c>
      <c r="AG27" s="68"/>
      <c r="AH27" s="19">
        <v>72</v>
      </c>
      <c r="AI27" s="19"/>
      <c r="AJ27" s="24"/>
      <c r="AK27" s="19">
        <f t="shared" si="8"/>
        <v>0</v>
      </c>
      <c r="AL27" s="68"/>
      <c r="AM27" s="19"/>
      <c r="AN27" s="19"/>
      <c r="AO27" s="19"/>
      <c r="AP27" s="18">
        <f t="shared" si="9"/>
        <v>0</v>
      </c>
      <c r="AQ27" s="69"/>
      <c r="AR27" s="70"/>
      <c r="AS27" s="70"/>
      <c r="AT27" s="71"/>
      <c r="AU27" s="70">
        <f t="shared" si="10"/>
        <v>0</v>
      </c>
      <c r="AV27" s="69"/>
      <c r="AW27" s="70"/>
      <c r="AX27" s="70"/>
      <c r="AY27" s="71"/>
      <c r="AZ27" s="70">
        <f t="shared" si="11"/>
        <v>0</v>
      </c>
      <c r="BA27" s="69"/>
      <c r="BB27" s="19"/>
      <c r="BC27" s="19"/>
      <c r="BD27" s="19"/>
      <c r="BF27" s="72"/>
      <c r="BQ27" s="73"/>
    </row>
    <row r="28" spans="1:69" ht="10.5" customHeight="1" x14ac:dyDescent="0.2">
      <c r="A28" s="66" t="s">
        <v>192</v>
      </c>
      <c r="B28" s="247" t="s">
        <v>146</v>
      </c>
      <c r="C28" s="246"/>
      <c r="D28" s="246"/>
      <c r="E28" s="246"/>
      <c r="F28" s="246"/>
      <c r="G28" s="246"/>
      <c r="H28" s="246"/>
      <c r="I28" s="246"/>
      <c r="J28" s="272"/>
      <c r="K28" s="19"/>
      <c r="L28" s="19" t="s">
        <v>56</v>
      </c>
      <c r="M28" s="19"/>
      <c r="N28" s="19"/>
      <c r="O28" s="19"/>
      <c r="P28" s="19"/>
      <c r="Q28" s="60">
        <f t="shared" si="5"/>
        <v>72</v>
      </c>
      <c r="R28" s="60"/>
      <c r="S28" s="61">
        <f>AB28+AG28+AL28+AQ28+AV28+BA28</f>
        <v>0</v>
      </c>
      <c r="T28" s="67">
        <f>AE28+AJ28+AO28+AT28+AY28+BD28</f>
        <v>0</v>
      </c>
      <c r="U28" s="19">
        <f>AC28+AH28+AM28+AR28+AW28+BB28</f>
        <v>72</v>
      </c>
      <c r="V28" s="19">
        <f>U28-W28-Y28-X28</f>
        <v>60</v>
      </c>
      <c r="W28" s="19"/>
      <c r="X28" s="24">
        <v>12</v>
      </c>
      <c r="Y28" s="19"/>
      <c r="Z28" s="19">
        <f>AD28+AI28+AN28+AS28+AX28+BC28</f>
        <v>0</v>
      </c>
      <c r="AA28" s="19">
        <f>AC28+AD28+AE28</f>
        <v>36</v>
      </c>
      <c r="AB28" s="68"/>
      <c r="AC28" s="19">
        <v>36</v>
      </c>
      <c r="AD28" s="19"/>
      <c r="AE28" s="19"/>
      <c r="AF28" s="18">
        <f>AH28+AI28+AJ28</f>
        <v>36</v>
      </c>
      <c r="AG28" s="68"/>
      <c r="AH28" s="19">
        <v>36</v>
      </c>
      <c r="AI28" s="19"/>
      <c r="AJ28" s="24"/>
      <c r="AK28" s="19">
        <f>AM28+AN28+AO28</f>
        <v>0</v>
      </c>
      <c r="AL28" s="69"/>
      <c r="AM28" s="70"/>
      <c r="AN28" s="19"/>
      <c r="AO28" s="19"/>
      <c r="AP28" s="18">
        <f>AR28+AS28+AT28</f>
        <v>0</v>
      </c>
      <c r="AQ28" s="69"/>
      <c r="AR28" s="70"/>
      <c r="AS28" s="70"/>
      <c r="AT28" s="71"/>
      <c r="AU28" s="70">
        <f>AW28+AX28+AY28</f>
        <v>0</v>
      </c>
      <c r="AV28" s="69"/>
      <c r="AW28" s="70"/>
      <c r="AX28" s="70"/>
      <c r="AY28" s="71"/>
      <c r="AZ28" s="70">
        <f>BB28+BC28+BD28</f>
        <v>0</v>
      </c>
      <c r="BA28" s="69"/>
      <c r="BB28" s="19"/>
      <c r="BC28" s="19"/>
      <c r="BD28" s="19"/>
      <c r="BF28" s="72"/>
      <c r="BQ28" s="73"/>
    </row>
    <row r="29" spans="1:69" ht="10.5" customHeight="1" x14ac:dyDescent="0.2">
      <c r="A29" s="66" t="s">
        <v>193</v>
      </c>
      <c r="B29" s="247" t="s">
        <v>61</v>
      </c>
      <c r="C29" s="246"/>
      <c r="D29" s="246"/>
      <c r="E29" s="246"/>
      <c r="F29" s="246"/>
      <c r="G29" s="246"/>
      <c r="H29" s="246"/>
      <c r="I29" s="246"/>
      <c r="J29" s="272"/>
      <c r="K29" s="19" t="s">
        <v>62</v>
      </c>
      <c r="L29" s="19" t="s">
        <v>56</v>
      </c>
      <c r="M29" s="19"/>
      <c r="N29" s="19"/>
      <c r="O29" s="19"/>
      <c r="P29" s="19"/>
      <c r="Q29" s="60">
        <f t="shared" si="5"/>
        <v>108</v>
      </c>
      <c r="R29" s="60"/>
      <c r="S29" s="61">
        <f t="shared" si="12"/>
        <v>0</v>
      </c>
      <c r="T29" s="67">
        <f t="shared" si="1"/>
        <v>0</v>
      </c>
      <c r="U29" s="19">
        <f t="shared" si="2"/>
        <v>108</v>
      </c>
      <c r="V29" s="19">
        <f t="shared" si="3"/>
        <v>2</v>
      </c>
      <c r="W29" s="19"/>
      <c r="X29" s="24">
        <v>106</v>
      </c>
      <c r="Y29" s="19"/>
      <c r="Z29" s="19">
        <f t="shared" si="4"/>
        <v>0</v>
      </c>
      <c r="AA29" s="19">
        <f t="shared" si="6"/>
        <v>52</v>
      </c>
      <c r="AB29" s="68"/>
      <c r="AC29" s="19">
        <v>52</v>
      </c>
      <c r="AD29" s="19"/>
      <c r="AE29" s="19"/>
      <c r="AF29" s="18">
        <f t="shared" si="7"/>
        <v>56</v>
      </c>
      <c r="AG29" s="68"/>
      <c r="AH29" s="19">
        <v>56</v>
      </c>
      <c r="AI29" s="19"/>
      <c r="AJ29" s="24"/>
      <c r="AK29" s="19">
        <f t="shared" si="8"/>
        <v>0</v>
      </c>
      <c r="AL29" s="68"/>
      <c r="AM29" s="19"/>
      <c r="AN29" s="19"/>
      <c r="AO29" s="19"/>
      <c r="AP29" s="18">
        <f t="shared" si="9"/>
        <v>0</v>
      </c>
      <c r="AQ29" s="69"/>
      <c r="AR29" s="70"/>
      <c r="AS29" s="70"/>
      <c r="AT29" s="71"/>
      <c r="AU29" s="70">
        <f t="shared" si="10"/>
        <v>0</v>
      </c>
      <c r="AV29" s="69"/>
      <c r="AW29" s="70"/>
      <c r="AX29" s="70"/>
      <c r="AY29" s="71"/>
      <c r="AZ29" s="70">
        <f t="shared" si="11"/>
        <v>0</v>
      </c>
      <c r="BA29" s="69"/>
      <c r="BB29" s="19"/>
      <c r="BC29" s="19"/>
      <c r="BD29" s="19"/>
      <c r="BF29" s="72"/>
      <c r="BQ29" s="73"/>
    </row>
    <row r="30" spans="1:69" ht="10.5" customHeight="1" x14ac:dyDescent="0.2">
      <c r="A30" s="66" t="s">
        <v>194</v>
      </c>
      <c r="B30" s="247" t="s">
        <v>63</v>
      </c>
      <c r="C30" s="246"/>
      <c r="D30" s="246"/>
      <c r="E30" s="246"/>
      <c r="F30" s="246"/>
      <c r="G30" s="246"/>
      <c r="H30" s="246"/>
      <c r="I30" s="246"/>
      <c r="J30" s="272"/>
      <c r="K30" s="19" t="s">
        <v>56</v>
      </c>
      <c r="L30" s="19"/>
      <c r="M30" s="19"/>
      <c r="N30" s="19"/>
      <c r="O30" s="19"/>
      <c r="P30" s="19"/>
      <c r="Q30" s="60">
        <f t="shared" si="5"/>
        <v>36</v>
      </c>
      <c r="R30" s="60"/>
      <c r="S30" s="61">
        <f t="shared" si="12"/>
        <v>0</v>
      </c>
      <c r="T30" s="67">
        <f t="shared" si="1"/>
        <v>0</v>
      </c>
      <c r="U30" s="19">
        <f t="shared" si="2"/>
        <v>36</v>
      </c>
      <c r="V30" s="19">
        <f t="shared" si="3"/>
        <v>26</v>
      </c>
      <c r="W30" s="19"/>
      <c r="X30" s="24">
        <v>10</v>
      </c>
      <c r="Y30" s="19"/>
      <c r="Z30" s="19">
        <f t="shared" si="4"/>
        <v>0</v>
      </c>
      <c r="AA30" s="19">
        <f t="shared" si="6"/>
        <v>36</v>
      </c>
      <c r="AB30" s="68"/>
      <c r="AC30" s="19">
        <v>36</v>
      </c>
      <c r="AD30" s="19"/>
      <c r="AE30" s="19"/>
      <c r="AF30" s="18">
        <f t="shared" si="7"/>
        <v>0</v>
      </c>
      <c r="AG30" s="68"/>
      <c r="AH30" s="19"/>
      <c r="AI30" s="19"/>
      <c r="AJ30" s="24"/>
      <c r="AK30" s="19">
        <f t="shared" si="8"/>
        <v>0</v>
      </c>
      <c r="AL30" s="68"/>
      <c r="AM30" s="19"/>
      <c r="AN30" s="19"/>
      <c r="AO30" s="19"/>
      <c r="AP30" s="18">
        <f t="shared" si="9"/>
        <v>0</v>
      </c>
      <c r="AQ30" s="69"/>
      <c r="AR30" s="70"/>
      <c r="AS30" s="70"/>
      <c r="AT30" s="71"/>
      <c r="AU30" s="70">
        <f t="shared" si="10"/>
        <v>0</v>
      </c>
      <c r="AV30" s="69"/>
      <c r="AW30" s="70"/>
      <c r="AX30" s="70"/>
      <c r="AY30" s="71"/>
      <c r="AZ30" s="70">
        <f t="shared" si="11"/>
        <v>0</v>
      </c>
      <c r="BA30" s="69"/>
      <c r="BB30" s="19"/>
      <c r="BC30" s="19"/>
      <c r="BD30" s="19"/>
      <c r="BF30" s="72"/>
      <c r="BQ30" s="73"/>
    </row>
    <row r="31" spans="1:69" ht="10.5" customHeight="1" x14ac:dyDescent="0.2">
      <c r="A31" s="66"/>
      <c r="B31" s="276" t="s">
        <v>198</v>
      </c>
      <c r="C31" s="276"/>
      <c r="D31" s="276"/>
      <c r="E31" s="276"/>
      <c r="F31" s="276"/>
      <c r="G31" s="276"/>
      <c r="H31" s="276"/>
      <c r="I31" s="276"/>
      <c r="J31" s="276"/>
      <c r="K31" s="59"/>
      <c r="L31" s="59"/>
      <c r="M31" s="59"/>
      <c r="N31" s="59"/>
      <c r="O31" s="59"/>
      <c r="P31" s="59"/>
      <c r="Q31" s="60"/>
      <c r="R31" s="60"/>
      <c r="S31" s="61"/>
      <c r="T31" s="67"/>
      <c r="U31" s="19"/>
      <c r="V31" s="19"/>
      <c r="W31" s="59"/>
      <c r="X31" s="59"/>
      <c r="Y31" s="59"/>
      <c r="Z31" s="19"/>
      <c r="AA31" s="19"/>
      <c r="AB31" s="68"/>
      <c r="AC31" s="19"/>
      <c r="AD31" s="19"/>
      <c r="AE31" s="19"/>
      <c r="AF31" s="18"/>
      <c r="AG31" s="68"/>
      <c r="AH31" s="19"/>
      <c r="AI31" s="19"/>
      <c r="AJ31" s="24"/>
      <c r="AK31" s="19"/>
      <c r="AL31" s="69"/>
      <c r="AM31" s="70"/>
      <c r="AN31" s="19"/>
      <c r="AO31" s="19"/>
      <c r="AP31" s="18"/>
      <c r="AQ31" s="69"/>
      <c r="AR31" s="70"/>
      <c r="AS31" s="70"/>
      <c r="AT31" s="71"/>
      <c r="AU31" s="70"/>
      <c r="AV31" s="69"/>
      <c r="AW31" s="70"/>
      <c r="AX31" s="70"/>
      <c r="AY31" s="71"/>
      <c r="AZ31" s="70"/>
      <c r="BA31" s="69"/>
      <c r="BB31" s="19"/>
      <c r="BC31" s="19"/>
      <c r="BD31" s="19"/>
      <c r="BF31" s="72"/>
      <c r="BQ31" s="73"/>
    </row>
    <row r="32" spans="1:69" ht="12" customHeight="1" x14ac:dyDescent="0.2">
      <c r="A32" s="66" t="s">
        <v>201</v>
      </c>
      <c r="B32" s="247" t="s">
        <v>59</v>
      </c>
      <c r="C32" s="246"/>
      <c r="D32" s="246"/>
      <c r="E32" s="246"/>
      <c r="F32" s="246"/>
      <c r="G32" s="246"/>
      <c r="H32" s="246"/>
      <c r="I32" s="246"/>
      <c r="J32" s="272"/>
      <c r="K32" s="19" t="s">
        <v>54</v>
      </c>
      <c r="L32" s="19" t="s">
        <v>54</v>
      </c>
      <c r="M32" s="19"/>
      <c r="N32" s="19"/>
      <c r="O32" s="19"/>
      <c r="P32" s="19"/>
      <c r="Q32" s="60">
        <f t="shared" si="5"/>
        <v>240</v>
      </c>
      <c r="R32" s="60">
        <v>15</v>
      </c>
      <c r="S32" s="61">
        <f>AB32+AG32+AL32+AQ32+AV32+BA32</f>
        <v>9</v>
      </c>
      <c r="T32" s="67">
        <f>AE32+AJ32+AO32+AT32+AY32+BD32</f>
        <v>0</v>
      </c>
      <c r="U32" s="19">
        <f>AC32+AH32+AM32+AR32+AW32+BB32</f>
        <v>216</v>
      </c>
      <c r="V32" s="19">
        <f>U32-W32-Y32-X32</f>
        <v>84</v>
      </c>
      <c r="W32" s="24"/>
      <c r="X32" s="24">
        <v>132</v>
      </c>
      <c r="Y32" s="19"/>
      <c r="Z32" s="19">
        <f>AD32+AI32+AN32+AS32+AX32+BC32</f>
        <v>0</v>
      </c>
      <c r="AA32" s="19">
        <f>AC32+AD32+AE32</f>
        <v>96</v>
      </c>
      <c r="AB32" s="68">
        <v>3</v>
      </c>
      <c r="AC32" s="19">
        <v>96</v>
      </c>
      <c r="AD32" s="19"/>
      <c r="AE32" s="19"/>
      <c r="AF32" s="18">
        <f>AH32+AI32+AJ32</f>
        <v>120</v>
      </c>
      <c r="AG32" s="68">
        <v>6</v>
      </c>
      <c r="AH32" s="19">
        <v>120</v>
      </c>
      <c r="AI32" s="19"/>
      <c r="AJ32" s="24"/>
      <c r="AK32" s="19">
        <f>AM32+AN32+AO32</f>
        <v>0</v>
      </c>
      <c r="AL32" s="69"/>
      <c r="AM32" s="70"/>
      <c r="AN32" s="19"/>
      <c r="AO32" s="19"/>
      <c r="AP32" s="18">
        <f>AR32+AS32+AT32</f>
        <v>0</v>
      </c>
      <c r="AQ32" s="69"/>
      <c r="AR32" s="70"/>
      <c r="AS32" s="70"/>
      <c r="AT32" s="71"/>
      <c r="AU32" s="70">
        <f>AW32+AX32+AY32</f>
        <v>0</v>
      </c>
      <c r="AV32" s="69"/>
      <c r="AW32" s="70"/>
      <c r="AX32" s="70"/>
      <c r="AY32" s="71"/>
      <c r="AZ32" s="70">
        <f>BB32+BC32+BD32</f>
        <v>0</v>
      </c>
      <c r="BA32" s="69"/>
      <c r="BB32" s="19"/>
      <c r="BC32" s="19"/>
      <c r="BD32" s="19"/>
      <c r="BF32" s="72"/>
      <c r="BQ32" s="73"/>
    </row>
    <row r="33" spans="1:70" ht="11.25" customHeight="1" x14ac:dyDescent="0.2">
      <c r="A33" s="66" t="s">
        <v>202</v>
      </c>
      <c r="B33" s="247" t="s">
        <v>200</v>
      </c>
      <c r="C33" s="246" t="s">
        <v>200</v>
      </c>
      <c r="D33" s="246" t="s">
        <v>200</v>
      </c>
      <c r="E33" s="246" t="s">
        <v>200</v>
      </c>
      <c r="F33" s="246" t="s">
        <v>200</v>
      </c>
      <c r="G33" s="246" t="s">
        <v>200</v>
      </c>
      <c r="H33" s="246" t="s">
        <v>200</v>
      </c>
      <c r="I33" s="246" t="s">
        <v>200</v>
      </c>
      <c r="J33" s="272" t="s">
        <v>200</v>
      </c>
      <c r="K33" s="19"/>
      <c r="L33" s="19" t="s">
        <v>54</v>
      </c>
      <c r="M33" s="19"/>
      <c r="N33" s="19"/>
      <c r="O33" s="19"/>
      <c r="P33" s="19"/>
      <c r="Q33" s="60">
        <f t="shared" si="5"/>
        <v>168</v>
      </c>
      <c r="R33" s="60">
        <v>18</v>
      </c>
      <c r="S33" s="61">
        <f>AB33+AG33+AL33+AQ33+AV33+BA33</f>
        <v>6</v>
      </c>
      <c r="T33" s="67">
        <f>AE33+AJ33+AO33+AT33+AY33+BD33</f>
        <v>0</v>
      </c>
      <c r="U33" s="19">
        <f>AC33+AH33+AM33+AR33+AW33+BB33</f>
        <v>144</v>
      </c>
      <c r="V33" s="19">
        <f>U33-W33-Y33-X33</f>
        <v>120</v>
      </c>
      <c r="W33" s="19">
        <v>18</v>
      </c>
      <c r="X33" s="19">
        <v>6</v>
      </c>
      <c r="Y33" s="19"/>
      <c r="Z33" s="19">
        <f>AD33+AI33+AN33+AS33+AX33+BC33</f>
        <v>0</v>
      </c>
      <c r="AA33" s="19">
        <f>AC33+AD33+AE33</f>
        <v>52</v>
      </c>
      <c r="AB33" s="68"/>
      <c r="AC33" s="19">
        <v>52</v>
      </c>
      <c r="AD33" s="19"/>
      <c r="AE33" s="19"/>
      <c r="AF33" s="18">
        <f>AH33+AI33+AJ33</f>
        <v>92</v>
      </c>
      <c r="AG33" s="68">
        <v>6</v>
      </c>
      <c r="AH33" s="19">
        <v>92</v>
      </c>
      <c r="AI33" s="19"/>
      <c r="AJ33" s="24"/>
      <c r="AK33" s="19">
        <f>AM33+AN33+AO33</f>
        <v>0</v>
      </c>
      <c r="AL33" s="68"/>
      <c r="AM33" s="19"/>
      <c r="AN33" s="19"/>
      <c r="AO33" s="19"/>
      <c r="AP33" s="18">
        <f>AR33+AS33+AT33</f>
        <v>0</v>
      </c>
      <c r="AQ33" s="69"/>
      <c r="AR33" s="70"/>
      <c r="AS33" s="70"/>
      <c r="AT33" s="71"/>
      <c r="AU33" s="70">
        <f>AW33+AX33+AY33</f>
        <v>0</v>
      </c>
      <c r="AV33" s="69"/>
      <c r="AW33" s="70"/>
      <c r="AX33" s="70"/>
      <c r="AY33" s="71"/>
      <c r="AZ33" s="70">
        <f>BB33+BC33+BD33</f>
        <v>0</v>
      </c>
      <c r="BA33" s="69"/>
      <c r="BB33" s="19"/>
      <c r="BC33" s="19"/>
      <c r="BD33" s="19"/>
      <c r="BF33" s="72"/>
      <c r="BQ33" s="73"/>
    </row>
    <row r="34" spans="1:70" ht="24" customHeight="1" x14ac:dyDescent="0.2">
      <c r="A34" s="181"/>
      <c r="B34" s="275" t="s">
        <v>199</v>
      </c>
      <c r="C34" s="275"/>
      <c r="D34" s="275"/>
      <c r="E34" s="275"/>
      <c r="F34" s="275"/>
      <c r="G34" s="275"/>
      <c r="H34" s="275"/>
      <c r="I34" s="275"/>
      <c r="J34" s="275"/>
      <c r="K34" s="19"/>
      <c r="L34" s="19"/>
      <c r="M34" s="19"/>
      <c r="N34" s="19"/>
      <c r="O34" s="19"/>
      <c r="P34" s="19"/>
      <c r="Q34" s="60"/>
      <c r="R34" s="60"/>
      <c r="S34" s="61"/>
      <c r="T34" s="67"/>
      <c r="U34" s="19"/>
      <c r="V34" s="19"/>
      <c r="W34" s="19"/>
      <c r="X34" s="19"/>
      <c r="Y34" s="19"/>
      <c r="Z34" s="19"/>
      <c r="AA34" s="19"/>
      <c r="AB34" s="68"/>
      <c r="AC34" s="19"/>
      <c r="AD34" s="19"/>
      <c r="AE34" s="19"/>
      <c r="AF34" s="18"/>
      <c r="AG34" s="68"/>
      <c r="AH34" s="19"/>
      <c r="AI34" s="19"/>
      <c r="AJ34" s="24"/>
      <c r="AK34" s="19"/>
      <c r="AL34" s="68"/>
      <c r="AM34" s="19"/>
      <c r="AN34" s="19"/>
      <c r="AO34" s="19"/>
      <c r="AP34" s="18"/>
      <c r="AQ34" s="69"/>
      <c r="AR34" s="70"/>
      <c r="AS34" s="70"/>
      <c r="AT34" s="71"/>
      <c r="AU34" s="70"/>
      <c r="AV34" s="69"/>
      <c r="AW34" s="70"/>
      <c r="AX34" s="70"/>
      <c r="AY34" s="71"/>
      <c r="AZ34" s="70"/>
      <c r="BA34" s="69"/>
      <c r="BB34" s="19"/>
      <c r="BC34" s="19"/>
      <c r="BD34" s="19"/>
      <c r="BF34" s="72"/>
      <c r="BQ34" s="73"/>
    </row>
    <row r="35" spans="1:70" ht="10.5" customHeight="1" x14ac:dyDescent="0.2">
      <c r="A35" s="204" t="s">
        <v>203</v>
      </c>
      <c r="B35" s="247" t="s">
        <v>145</v>
      </c>
      <c r="C35" s="246"/>
      <c r="D35" s="246"/>
      <c r="E35" s="246"/>
      <c r="F35" s="246"/>
      <c r="G35" s="246"/>
      <c r="H35" s="246"/>
      <c r="I35" s="246"/>
      <c r="J35" s="272"/>
      <c r="K35" s="33"/>
      <c r="L35" s="33" t="s">
        <v>56</v>
      </c>
      <c r="M35" s="182"/>
      <c r="N35" s="182"/>
      <c r="O35" s="182"/>
      <c r="P35" s="182"/>
      <c r="Q35" s="179">
        <f>T35+U35</f>
        <v>36</v>
      </c>
      <c r="R35" s="183"/>
      <c r="S35" s="180">
        <f>AB35+AG35+AL35+AQ35+AV35+BA35</f>
        <v>0</v>
      </c>
      <c r="T35" s="178">
        <f>AE35+AJ35+AO35+AT35+AY35+BD35</f>
        <v>0</v>
      </c>
      <c r="U35" s="33">
        <f>AC35+AH35+AM35+AR35+AW35+BB35</f>
        <v>36</v>
      </c>
      <c r="V35" s="33">
        <f>U35-W35-Y35-X35</f>
        <v>24</v>
      </c>
      <c r="W35" s="182"/>
      <c r="X35" s="33">
        <v>12</v>
      </c>
      <c r="Y35" s="182"/>
      <c r="Z35" s="33">
        <f>AD35+AI35+AN35+AS35+AX35+BC35</f>
        <v>0</v>
      </c>
      <c r="AA35" s="33">
        <f>AC35+AD35+AE35</f>
        <v>0</v>
      </c>
      <c r="AB35" s="182"/>
      <c r="AC35" s="19"/>
      <c r="AD35" s="182"/>
      <c r="AE35" s="182"/>
      <c r="AF35" s="177">
        <f>AH35+AI35+AJ35</f>
        <v>36</v>
      </c>
      <c r="AG35" s="182"/>
      <c r="AH35" s="19">
        <v>36</v>
      </c>
      <c r="AI35" s="182"/>
      <c r="AJ35" s="184"/>
      <c r="AK35" s="33">
        <f>AM35+AN35+AO35</f>
        <v>0</v>
      </c>
      <c r="AL35" s="182"/>
      <c r="AM35" s="182"/>
      <c r="AN35" s="182"/>
      <c r="AO35" s="182"/>
      <c r="AP35" s="177">
        <f>AR35+AS35+AT35</f>
        <v>0</v>
      </c>
      <c r="AQ35" s="185"/>
      <c r="AR35" s="185"/>
      <c r="AS35" s="185"/>
      <c r="AT35" s="186"/>
      <c r="AU35" s="176">
        <f>AW35+AX35+AY35</f>
        <v>0</v>
      </c>
      <c r="AV35" s="185"/>
      <c r="AW35" s="185"/>
      <c r="AX35" s="185"/>
      <c r="AY35" s="186"/>
      <c r="AZ35" s="176">
        <f>BB35+BC35+BD35</f>
        <v>0</v>
      </c>
      <c r="BA35" s="185"/>
      <c r="BB35" s="182"/>
      <c r="BC35" s="182"/>
      <c r="BD35" s="182"/>
      <c r="BF35" s="72"/>
      <c r="BQ35" s="73"/>
    </row>
    <row r="36" spans="1:70" ht="11.25" customHeight="1" x14ac:dyDescent="0.2">
      <c r="A36" s="204" t="s">
        <v>204</v>
      </c>
      <c r="B36" s="247" t="s">
        <v>207</v>
      </c>
      <c r="C36" s="246"/>
      <c r="D36" s="246"/>
      <c r="E36" s="246"/>
      <c r="F36" s="246"/>
      <c r="G36" s="246"/>
      <c r="H36" s="246"/>
      <c r="I36" s="246"/>
      <c r="J36" s="272"/>
      <c r="K36" s="33" t="s">
        <v>56</v>
      </c>
      <c r="L36" s="182"/>
      <c r="M36" s="182"/>
      <c r="N36" s="182"/>
      <c r="O36" s="182"/>
      <c r="P36" s="182"/>
      <c r="Q36" s="179">
        <f t="shared" ref="Q36:Q37" si="25">T36+U36</f>
        <v>36</v>
      </c>
      <c r="R36" s="183"/>
      <c r="S36" s="180">
        <f t="shared" ref="S36:S37" si="26">AB36+AG36+AL36+AQ36+AV36+BA36</f>
        <v>0</v>
      </c>
      <c r="T36" s="178">
        <f t="shared" ref="T36:T37" si="27">AE36+AJ36+AO36+AT36+AY36+BD36</f>
        <v>0</v>
      </c>
      <c r="U36" s="33">
        <f t="shared" ref="U36:U37" si="28">AC36+AH36+AM36+AR36+AW36+BB36</f>
        <v>36</v>
      </c>
      <c r="V36" s="33">
        <f t="shared" ref="V36:V37" si="29">U36-W36-Y36-X36</f>
        <v>24</v>
      </c>
      <c r="W36" s="182"/>
      <c r="X36" s="33">
        <v>12</v>
      </c>
      <c r="Y36" s="182"/>
      <c r="Z36" s="33">
        <f t="shared" ref="Z36:Z37" si="30">AD36+AI36+AN36+AS36+AX36+BC36</f>
        <v>0</v>
      </c>
      <c r="AA36" s="33">
        <f t="shared" ref="AA36:AA37" si="31">AC36+AD36+AE36</f>
        <v>36</v>
      </c>
      <c r="AB36" s="182"/>
      <c r="AC36" s="19">
        <v>36</v>
      </c>
      <c r="AD36" s="182"/>
      <c r="AE36" s="182"/>
      <c r="AF36" s="177">
        <f t="shared" ref="AF36:AF37" si="32">AH36+AI36+AJ36</f>
        <v>0</v>
      </c>
      <c r="AG36" s="182"/>
      <c r="AH36" s="182"/>
      <c r="AI36" s="182"/>
      <c r="AJ36" s="184"/>
      <c r="AK36" s="33">
        <f t="shared" ref="AK36:AK37" si="33">AM36+AN36+AO36</f>
        <v>0</v>
      </c>
      <c r="AL36" s="182"/>
      <c r="AM36" s="182"/>
      <c r="AN36" s="182"/>
      <c r="AO36" s="182"/>
      <c r="AP36" s="177">
        <f t="shared" ref="AP36:AP37" si="34">AR36+AS36+AT36</f>
        <v>0</v>
      </c>
      <c r="AQ36" s="185"/>
      <c r="AR36" s="185"/>
      <c r="AS36" s="185"/>
      <c r="AT36" s="186"/>
      <c r="AU36" s="176">
        <f t="shared" ref="AU36:AU37" si="35">AW36+AX36+AY36</f>
        <v>0</v>
      </c>
      <c r="AV36" s="185"/>
      <c r="AW36" s="185"/>
      <c r="AX36" s="185"/>
      <c r="AY36" s="186"/>
      <c r="AZ36" s="176">
        <f t="shared" ref="AZ36:AZ37" si="36">BB36+BC36+BD36</f>
        <v>0</v>
      </c>
      <c r="BA36" s="185"/>
      <c r="BB36" s="182"/>
      <c r="BC36" s="182"/>
      <c r="BD36" s="182"/>
      <c r="BF36" s="72"/>
      <c r="BQ36" s="73"/>
    </row>
    <row r="37" spans="1:70" ht="12" customHeight="1" x14ac:dyDescent="0.2">
      <c r="A37" s="204" t="s">
        <v>205</v>
      </c>
      <c r="B37" s="247" t="s">
        <v>55</v>
      </c>
      <c r="C37" s="246"/>
      <c r="D37" s="246"/>
      <c r="E37" s="246"/>
      <c r="F37" s="246"/>
      <c r="G37" s="246"/>
      <c r="H37" s="246"/>
      <c r="I37" s="246"/>
      <c r="J37" s="272"/>
      <c r="K37" s="33"/>
      <c r="L37" s="182"/>
      <c r="M37" s="182"/>
      <c r="N37" s="182"/>
      <c r="O37" s="182"/>
      <c r="P37" s="182"/>
      <c r="Q37" s="179">
        <f t="shared" si="25"/>
        <v>0</v>
      </c>
      <c r="R37" s="183"/>
      <c r="S37" s="180">
        <f t="shared" si="26"/>
        <v>0</v>
      </c>
      <c r="T37" s="178">
        <f t="shared" si="27"/>
        <v>0</v>
      </c>
      <c r="U37" s="33">
        <f t="shared" si="28"/>
        <v>0</v>
      </c>
      <c r="V37" s="33">
        <f t="shared" si="29"/>
        <v>0</v>
      </c>
      <c r="W37" s="182"/>
      <c r="X37" s="33"/>
      <c r="Y37" s="182"/>
      <c r="Z37" s="33">
        <f t="shared" si="30"/>
        <v>0</v>
      </c>
      <c r="AA37" s="33">
        <f t="shared" si="31"/>
        <v>0</v>
      </c>
      <c r="AB37" s="182"/>
      <c r="AC37" s="33"/>
      <c r="AD37" s="182"/>
      <c r="AE37" s="182"/>
      <c r="AF37" s="177">
        <f t="shared" si="32"/>
        <v>0</v>
      </c>
      <c r="AG37" s="182"/>
      <c r="AH37" s="182"/>
      <c r="AI37" s="182"/>
      <c r="AJ37" s="184"/>
      <c r="AK37" s="33">
        <f t="shared" si="33"/>
        <v>0</v>
      </c>
      <c r="AL37" s="182"/>
      <c r="AM37" s="182"/>
      <c r="AN37" s="182"/>
      <c r="AO37" s="182"/>
      <c r="AP37" s="177">
        <f t="shared" si="34"/>
        <v>0</v>
      </c>
      <c r="AQ37" s="185"/>
      <c r="AR37" s="185"/>
      <c r="AS37" s="185"/>
      <c r="AT37" s="186"/>
      <c r="AU37" s="176">
        <f t="shared" si="35"/>
        <v>0</v>
      </c>
      <c r="AV37" s="185"/>
      <c r="AW37" s="185"/>
      <c r="AX37" s="185"/>
      <c r="AY37" s="186"/>
      <c r="AZ37" s="176">
        <f t="shared" si="36"/>
        <v>0</v>
      </c>
      <c r="BA37" s="185"/>
      <c r="BB37" s="182"/>
      <c r="BC37" s="182"/>
      <c r="BD37" s="182"/>
      <c r="BF37" s="72"/>
      <c r="BQ37" s="73"/>
    </row>
    <row r="38" spans="1:70" ht="10.5" customHeight="1" x14ac:dyDescent="0.2">
      <c r="A38" s="204" t="s">
        <v>206</v>
      </c>
      <c r="B38" s="247" t="s">
        <v>208</v>
      </c>
      <c r="C38" s="246"/>
      <c r="D38" s="246"/>
      <c r="E38" s="246"/>
      <c r="F38" s="246"/>
      <c r="G38" s="246"/>
      <c r="H38" s="246"/>
      <c r="I38" s="246"/>
      <c r="J38" s="272"/>
      <c r="K38" s="33"/>
      <c r="L38" s="33"/>
      <c r="M38" s="182"/>
      <c r="N38" s="182"/>
      <c r="O38" s="182"/>
      <c r="P38" s="182"/>
      <c r="Q38" s="179">
        <f>T38+U38</f>
        <v>0</v>
      </c>
      <c r="R38" s="183"/>
      <c r="S38" s="180">
        <f>AB38+AG38+AL38+AQ38+AV38+BA38</f>
        <v>0</v>
      </c>
      <c r="T38" s="178">
        <f>AE38+AJ38+AO38+AT38+AY38+BD38</f>
        <v>0</v>
      </c>
      <c r="U38" s="33">
        <f>AC38+AH38+AM38+AR38+AW38+BB38</f>
        <v>0</v>
      </c>
      <c r="V38" s="33">
        <f>U38-W38-Y38-X38</f>
        <v>0</v>
      </c>
      <c r="W38" s="187"/>
      <c r="X38" s="33"/>
      <c r="Y38" s="182"/>
      <c r="Z38" s="33">
        <f>AD38+AI38+AN38+AS38+AX38+BC38</f>
        <v>0</v>
      </c>
      <c r="AA38" s="33">
        <f>AC38+AD38+AE38</f>
        <v>0</v>
      </c>
      <c r="AB38" s="182"/>
      <c r="AC38" s="33"/>
      <c r="AD38" s="182"/>
      <c r="AE38" s="182"/>
      <c r="AF38" s="177">
        <f>AH38+AI38+AJ38</f>
        <v>0</v>
      </c>
      <c r="AG38" s="182"/>
      <c r="AH38" s="19"/>
      <c r="AI38" s="182"/>
      <c r="AJ38" s="184"/>
      <c r="AK38" s="33">
        <f>AM38+AN38+AO38</f>
        <v>0</v>
      </c>
      <c r="AL38" s="182"/>
      <c r="AM38" s="182"/>
      <c r="AN38" s="182"/>
      <c r="AO38" s="182"/>
      <c r="AP38" s="177">
        <f>AR38+AS38+AT38</f>
        <v>0</v>
      </c>
      <c r="AQ38" s="185"/>
      <c r="AR38" s="185"/>
      <c r="AS38" s="185"/>
      <c r="AT38" s="186"/>
      <c r="AU38" s="176">
        <f>AW38+AX38+AY38</f>
        <v>0</v>
      </c>
      <c r="AV38" s="185"/>
      <c r="AW38" s="185"/>
      <c r="AX38" s="185"/>
      <c r="AY38" s="186"/>
      <c r="AZ38" s="176">
        <f>BB38+BC38+BD38</f>
        <v>0</v>
      </c>
      <c r="BA38" s="185"/>
      <c r="BB38" s="182"/>
      <c r="BC38" s="182"/>
      <c r="BD38" s="182"/>
      <c r="BF38" s="72"/>
      <c r="BQ38" s="73"/>
    </row>
    <row r="39" spans="1:70" s="21" customFormat="1" ht="12" customHeight="1" x14ac:dyDescent="0.2">
      <c r="A39" s="74"/>
      <c r="B39" s="273" t="s">
        <v>65</v>
      </c>
      <c r="C39" s="273"/>
      <c r="D39" s="273"/>
      <c r="E39" s="273"/>
      <c r="F39" s="273"/>
      <c r="G39" s="273"/>
      <c r="H39" s="273"/>
      <c r="I39" s="273"/>
      <c r="J39" s="273"/>
      <c r="K39" s="274"/>
      <c r="L39" s="274"/>
      <c r="M39" s="274"/>
      <c r="N39" s="274"/>
      <c r="O39" s="274"/>
      <c r="P39" s="274"/>
      <c r="Q39" s="75">
        <f t="shared" ref="Q39:BD39" si="37">Q40+Q48+Q58+Q82</f>
        <v>2952</v>
      </c>
      <c r="R39" s="75">
        <f t="shared" si="37"/>
        <v>18</v>
      </c>
      <c r="S39" s="75">
        <f t="shared" si="37"/>
        <v>54</v>
      </c>
      <c r="T39" s="75">
        <f t="shared" si="37"/>
        <v>56</v>
      </c>
      <c r="U39" s="75">
        <f t="shared" si="37"/>
        <v>2068</v>
      </c>
      <c r="V39" s="75">
        <f t="shared" si="37"/>
        <v>1026</v>
      </c>
      <c r="W39" s="75">
        <f t="shared" si="37"/>
        <v>10</v>
      </c>
      <c r="X39" s="75">
        <f t="shared" si="37"/>
        <v>982</v>
      </c>
      <c r="Y39" s="75">
        <f t="shared" si="37"/>
        <v>50</v>
      </c>
      <c r="Z39" s="75">
        <f t="shared" si="37"/>
        <v>540</v>
      </c>
      <c r="AA39" s="75">
        <f t="shared" si="37"/>
        <v>0</v>
      </c>
      <c r="AB39" s="75">
        <f t="shared" si="37"/>
        <v>0</v>
      </c>
      <c r="AC39" s="75">
        <f t="shared" si="37"/>
        <v>0</v>
      </c>
      <c r="AD39" s="75">
        <f t="shared" si="37"/>
        <v>0</v>
      </c>
      <c r="AE39" s="75">
        <f t="shared" si="37"/>
        <v>0</v>
      </c>
      <c r="AF39" s="75">
        <f t="shared" si="37"/>
        <v>0</v>
      </c>
      <c r="AG39" s="75">
        <f t="shared" si="37"/>
        <v>0</v>
      </c>
      <c r="AH39" s="75">
        <f t="shared" si="37"/>
        <v>0</v>
      </c>
      <c r="AI39" s="75">
        <f t="shared" si="37"/>
        <v>0</v>
      </c>
      <c r="AJ39" s="75">
        <f t="shared" si="37"/>
        <v>0</v>
      </c>
      <c r="AK39" s="75">
        <f t="shared" si="37"/>
        <v>612</v>
      </c>
      <c r="AL39" s="75">
        <f t="shared" si="37"/>
        <v>0</v>
      </c>
      <c r="AM39" s="75">
        <f t="shared" si="37"/>
        <v>596</v>
      </c>
      <c r="AN39" s="75">
        <f t="shared" si="37"/>
        <v>0</v>
      </c>
      <c r="AO39" s="75">
        <f t="shared" si="37"/>
        <v>16</v>
      </c>
      <c r="AP39" s="75">
        <f t="shared" si="37"/>
        <v>828</v>
      </c>
      <c r="AQ39" s="75">
        <f t="shared" si="37"/>
        <v>18</v>
      </c>
      <c r="AR39" s="75">
        <f t="shared" si="37"/>
        <v>810</v>
      </c>
      <c r="AS39" s="75">
        <f t="shared" si="37"/>
        <v>0</v>
      </c>
      <c r="AT39" s="75">
        <f t="shared" si="37"/>
        <v>18</v>
      </c>
      <c r="AU39" s="75">
        <f t="shared" si="37"/>
        <v>594</v>
      </c>
      <c r="AV39" s="75">
        <f t="shared" si="37"/>
        <v>18</v>
      </c>
      <c r="AW39" s="75">
        <f t="shared" si="37"/>
        <v>436</v>
      </c>
      <c r="AX39" s="75">
        <f t="shared" si="37"/>
        <v>144</v>
      </c>
      <c r="AY39" s="75">
        <f t="shared" si="37"/>
        <v>14</v>
      </c>
      <c r="AZ39" s="75">
        <f t="shared" si="37"/>
        <v>846</v>
      </c>
      <c r="BA39" s="75">
        <f t="shared" si="37"/>
        <v>18</v>
      </c>
      <c r="BB39" s="75">
        <f t="shared" si="37"/>
        <v>442</v>
      </c>
      <c r="BC39" s="75">
        <f t="shared" si="37"/>
        <v>396</v>
      </c>
      <c r="BD39" s="75">
        <f t="shared" si="37"/>
        <v>8</v>
      </c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76"/>
      <c r="BR39" s="76"/>
    </row>
    <row r="40" spans="1:70" s="83" customFormat="1" ht="12" customHeight="1" x14ac:dyDescent="0.2">
      <c r="A40" s="77" t="s">
        <v>240</v>
      </c>
      <c r="B40" s="264" t="s">
        <v>150</v>
      </c>
      <c r="C40" s="264"/>
      <c r="D40" s="264"/>
      <c r="E40" s="264"/>
      <c r="F40" s="264"/>
      <c r="G40" s="264"/>
      <c r="H40" s="264"/>
      <c r="I40" s="264"/>
      <c r="J40" s="264"/>
      <c r="K40" s="269"/>
      <c r="L40" s="269"/>
      <c r="M40" s="269"/>
      <c r="N40" s="269"/>
      <c r="O40" s="269"/>
      <c r="P40" s="269"/>
      <c r="Q40" s="78">
        <f>SUM(Q41:Q47)</f>
        <v>584</v>
      </c>
      <c r="R40" s="78">
        <f>SUM(R41:R47)</f>
        <v>0</v>
      </c>
      <c r="S40" s="79">
        <f>S41</f>
        <v>0</v>
      </c>
      <c r="T40" s="79">
        <f t="shared" ref="T40:BD40" si="38">SUM(T41:T47)</f>
        <v>12</v>
      </c>
      <c r="U40" s="79">
        <f t="shared" si="38"/>
        <v>572</v>
      </c>
      <c r="V40" s="79">
        <f t="shared" si="38"/>
        <v>124</v>
      </c>
      <c r="W40" s="79">
        <f t="shared" si="38"/>
        <v>0</v>
      </c>
      <c r="X40" s="79">
        <f t="shared" si="38"/>
        <v>448</v>
      </c>
      <c r="Y40" s="79">
        <f t="shared" si="38"/>
        <v>0</v>
      </c>
      <c r="Z40" s="79">
        <f t="shared" si="38"/>
        <v>0</v>
      </c>
      <c r="AA40" s="79">
        <f t="shared" si="38"/>
        <v>0</v>
      </c>
      <c r="AB40" s="79">
        <f t="shared" si="38"/>
        <v>0</v>
      </c>
      <c r="AC40" s="79">
        <f t="shared" si="38"/>
        <v>0</v>
      </c>
      <c r="AD40" s="79">
        <f t="shared" si="38"/>
        <v>0</v>
      </c>
      <c r="AE40" s="79">
        <f t="shared" si="38"/>
        <v>0</v>
      </c>
      <c r="AF40" s="78">
        <f t="shared" si="38"/>
        <v>0</v>
      </c>
      <c r="AG40" s="79">
        <f t="shared" si="38"/>
        <v>0</v>
      </c>
      <c r="AH40" s="79">
        <f t="shared" si="38"/>
        <v>0</v>
      </c>
      <c r="AI40" s="79">
        <f t="shared" si="38"/>
        <v>0</v>
      </c>
      <c r="AJ40" s="80">
        <f t="shared" si="38"/>
        <v>0</v>
      </c>
      <c r="AK40" s="79">
        <f t="shared" si="38"/>
        <v>134</v>
      </c>
      <c r="AL40" s="79">
        <f t="shared" si="38"/>
        <v>0</v>
      </c>
      <c r="AM40" s="79">
        <f t="shared" si="38"/>
        <v>130</v>
      </c>
      <c r="AN40" s="79">
        <f t="shared" si="38"/>
        <v>0</v>
      </c>
      <c r="AO40" s="79">
        <f t="shared" si="38"/>
        <v>4</v>
      </c>
      <c r="AP40" s="78">
        <f t="shared" si="38"/>
        <v>230</v>
      </c>
      <c r="AQ40" s="79">
        <f t="shared" si="38"/>
        <v>0</v>
      </c>
      <c r="AR40" s="79">
        <f t="shared" si="38"/>
        <v>228</v>
      </c>
      <c r="AS40" s="79">
        <f t="shared" si="38"/>
        <v>0</v>
      </c>
      <c r="AT40" s="80">
        <f t="shared" si="38"/>
        <v>2</v>
      </c>
      <c r="AU40" s="79">
        <f t="shared" si="38"/>
        <v>104</v>
      </c>
      <c r="AV40" s="79">
        <f t="shared" si="38"/>
        <v>0</v>
      </c>
      <c r="AW40" s="79">
        <f t="shared" si="38"/>
        <v>102</v>
      </c>
      <c r="AX40" s="79">
        <f t="shared" si="38"/>
        <v>0</v>
      </c>
      <c r="AY40" s="80">
        <f t="shared" si="38"/>
        <v>2</v>
      </c>
      <c r="AZ40" s="79">
        <f t="shared" si="38"/>
        <v>116</v>
      </c>
      <c r="BA40" s="79">
        <f t="shared" si="38"/>
        <v>0</v>
      </c>
      <c r="BB40" s="79">
        <f t="shared" si="38"/>
        <v>112</v>
      </c>
      <c r="BC40" s="79">
        <f t="shared" si="38"/>
        <v>0</v>
      </c>
      <c r="BD40" s="79">
        <f t="shared" si="38"/>
        <v>4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2"/>
      <c r="BR40" s="82"/>
    </row>
    <row r="41" spans="1:70" s="21" customFormat="1" ht="11.25" customHeight="1" x14ac:dyDescent="0.2">
      <c r="A41" s="51"/>
      <c r="B41" s="270" t="s">
        <v>18</v>
      </c>
      <c r="C41" s="270"/>
      <c r="D41" s="270"/>
      <c r="E41" s="270"/>
      <c r="F41" s="270"/>
      <c r="G41" s="270"/>
      <c r="H41" s="270"/>
      <c r="I41" s="270"/>
      <c r="J41" s="270"/>
      <c r="K41" s="52"/>
      <c r="L41" s="52"/>
      <c r="M41" s="52"/>
      <c r="N41" s="52"/>
      <c r="O41" s="52"/>
      <c r="P41" s="52"/>
      <c r="Q41" s="53"/>
      <c r="R41" s="53"/>
      <c r="S41" s="55">
        <f>SUM(S42:S47)</f>
        <v>0</v>
      </c>
      <c r="T41" s="55"/>
      <c r="U41" s="54"/>
      <c r="V41" s="54"/>
      <c r="W41" s="54"/>
      <c r="X41" s="54"/>
      <c r="Y41" s="54"/>
      <c r="Z41" s="54"/>
      <c r="AA41" s="54"/>
      <c r="AB41" s="56"/>
      <c r="AC41" s="54"/>
      <c r="AD41" s="54"/>
      <c r="AE41" s="54"/>
      <c r="AF41" s="53"/>
      <c r="AG41" s="56"/>
      <c r="AH41" s="54"/>
      <c r="AI41" s="54"/>
      <c r="AJ41" s="57"/>
      <c r="AK41" s="54"/>
      <c r="AL41" s="56"/>
      <c r="AM41" s="54"/>
      <c r="AN41" s="54"/>
      <c r="AO41" s="54"/>
      <c r="AP41" s="53"/>
      <c r="AQ41" s="56"/>
      <c r="AR41" s="54"/>
      <c r="AS41" s="54"/>
      <c r="AT41" s="57"/>
      <c r="AU41" s="54"/>
      <c r="AV41" s="56"/>
      <c r="AW41" s="54"/>
      <c r="AX41" s="54"/>
      <c r="AY41" s="57"/>
      <c r="AZ41" s="54"/>
      <c r="BA41" s="56"/>
      <c r="BB41" s="54"/>
      <c r="BC41" s="54"/>
      <c r="BD41" s="54"/>
    </row>
    <row r="42" spans="1:70" s="83" customFormat="1" ht="12" customHeight="1" x14ac:dyDescent="0.2">
      <c r="A42" s="66" t="s">
        <v>151</v>
      </c>
      <c r="B42" s="271" t="s">
        <v>156</v>
      </c>
      <c r="C42" s="271"/>
      <c r="D42" s="271"/>
      <c r="E42" s="271"/>
      <c r="F42" s="271"/>
      <c r="G42" s="271"/>
      <c r="H42" s="271"/>
      <c r="I42" s="271"/>
      <c r="J42" s="271"/>
      <c r="K42" s="19"/>
      <c r="L42" s="19"/>
      <c r="M42" s="84"/>
      <c r="N42" s="19" t="s">
        <v>56</v>
      </c>
      <c r="O42" s="19"/>
      <c r="P42" s="19"/>
      <c r="Q42" s="60">
        <f t="shared" ref="Q42:Q47" si="39">T42+U42</f>
        <v>56</v>
      </c>
      <c r="R42" s="60"/>
      <c r="S42" s="61">
        <f t="shared" ref="S42:S47" si="40">AB42+AG42+AL42+AQ42+AV42+BA42</f>
        <v>0</v>
      </c>
      <c r="T42" s="67">
        <f t="shared" ref="T42:T47" si="41">AE42+AJ42+AO42+AT42+AY42+BD42</f>
        <v>2</v>
      </c>
      <c r="U42" s="19">
        <f t="shared" ref="U42:U47" si="42">AC42+AH42+AM42+AR42+AW42+BB42</f>
        <v>54</v>
      </c>
      <c r="V42" s="19">
        <f t="shared" ref="V42:V47" si="43">U42-W42-Y42-X42</f>
        <v>40</v>
      </c>
      <c r="W42" s="19"/>
      <c r="X42" s="19">
        <v>14</v>
      </c>
      <c r="Y42" s="19"/>
      <c r="Z42" s="19">
        <f t="shared" ref="Z42:Z47" si="44">AD42+AI42+AN42+AS42+AX42+BC42</f>
        <v>0</v>
      </c>
      <c r="AA42" s="19">
        <f t="shared" ref="AA42:AA47" si="45">AC42+AD42+AE42</f>
        <v>0</v>
      </c>
      <c r="AB42" s="68"/>
      <c r="AC42" s="19"/>
      <c r="AD42" s="19"/>
      <c r="AE42" s="19"/>
      <c r="AF42" s="18">
        <f t="shared" ref="AF42:AF47" si="46">AH42+AI42+AJ42</f>
        <v>0</v>
      </c>
      <c r="AG42" s="68"/>
      <c r="AH42" s="19"/>
      <c r="AI42" s="19"/>
      <c r="AJ42" s="24"/>
      <c r="AK42" s="19">
        <f t="shared" ref="AK42:AK47" si="47">AM42+AN42+AO42</f>
        <v>34</v>
      </c>
      <c r="AL42" s="68"/>
      <c r="AM42" s="19">
        <v>32</v>
      </c>
      <c r="AN42" s="19"/>
      <c r="AO42" s="19">
        <v>2</v>
      </c>
      <c r="AP42" s="18">
        <f t="shared" ref="AP42:AP47" si="48">AR42+AS42+AT42</f>
        <v>22</v>
      </c>
      <c r="AQ42" s="68"/>
      <c r="AR42" s="19">
        <v>22</v>
      </c>
      <c r="AS42" s="19"/>
      <c r="AT42" s="24"/>
      <c r="AU42" s="19">
        <f t="shared" ref="AU42:AU47" si="49">AW42+AX42+AY42</f>
        <v>0</v>
      </c>
      <c r="AV42" s="68"/>
      <c r="AW42" s="19"/>
      <c r="AX42" s="19"/>
      <c r="AY42" s="24"/>
      <c r="AZ42" s="19">
        <f t="shared" ref="AZ42:AZ47" si="50">BB42+BC42+BD42</f>
        <v>0</v>
      </c>
      <c r="BA42" s="68"/>
      <c r="BB42" s="19"/>
      <c r="BC42" s="19"/>
      <c r="BD42" s="1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</row>
    <row r="43" spans="1:70" s="83" customFormat="1" ht="12" customHeight="1" x14ac:dyDescent="0.2">
      <c r="A43" s="66" t="s">
        <v>152</v>
      </c>
      <c r="B43" s="271" t="s">
        <v>66</v>
      </c>
      <c r="C43" s="271"/>
      <c r="D43" s="271"/>
      <c r="E43" s="271"/>
      <c r="F43" s="271"/>
      <c r="G43" s="271"/>
      <c r="H43" s="271"/>
      <c r="I43" s="271"/>
      <c r="J43" s="271"/>
      <c r="K43" s="84"/>
      <c r="L43" s="19"/>
      <c r="M43" s="19"/>
      <c r="N43" s="19" t="s">
        <v>56</v>
      </c>
      <c r="O43" s="19"/>
      <c r="P43" s="19" t="s">
        <v>56</v>
      </c>
      <c r="Q43" s="60">
        <f t="shared" si="39"/>
        <v>190</v>
      </c>
      <c r="R43" s="60"/>
      <c r="S43" s="61">
        <f t="shared" si="40"/>
        <v>0</v>
      </c>
      <c r="T43" s="67">
        <f t="shared" si="41"/>
        <v>4</v>
      </c>
      <c r="U43" s="19">
        <f t="shared" si="42"/>
        <v>186</v>
      </c>
      <c r="V43" s="19">
        <f t="shared" si="43"/>
        <v>6</v>
      </c>
      <c r="W43" s="19"/>
      <c r="X43" s="19">
        <v>180</v>
      </c>
      <c r="Y43" s="19"/>
      <c r="Z43" s="19">
        <f t="shared" si="44"/>
        <v>0</v>
      </c>
      <c r="AA43" s="19">
        <f t="shared" si="45"/>
        <v>0</v>
      </c>
      <c r="AB43" s="68"/>
      <c r="AC43" s="19"/>
      <c r="AD43" s="19"/>
      <c r="AE43" s="19"/>
      <c r="AF43" s="18">
        <f t="shared" si="46"/>
        <v>0</v>
      </c>
      <c r="AG43" s="68"/>
      <c r="AH43" s="19"/>
      <c r="AI43" s="19"/>
      <c r="AJ43" s="24"/>
      <c r="AK43" s="19">
        <f t="shared" si="47"/>
        <v>50</v>
      </c>
      <c r="AL43" s="68"/>
      <c r="AM43" s="19">
        <v>48</v>
      </c>
      <c r="AN43" s="19"/>
      <c r="AO43" s="19">
        <v>2</v>
      </c>
      <c r="AP43" s="18">
        <f t="shared" si="48"/>
        <v>70</v>
      </c>
      <c r="AQ43" s="68"/>
      <c r="AR43" s="19">
        <v>70</v>
      </c>
      <c r="AS43" s="19"/>
      <c r="AT43" s="24"/>
      <c r="AU43" s="19">
        <f t="shared" si="49"/>
        <v>32</v>
      </c>
      <c r="AV43" s="68"/>
      <c r="AW43" s="19">
        <v>32</v>
      </c>
      <c r="AX43" s="19"/>
      <c r="AY43" s="24"/>
      <c r="AZ43" s="19">
        <f t="shared" si="50"/>
        <v>38</v>
      </c>
      <c r="BA43" s="68"/>
      <c r="BB43" s="19">
        <v>36</v>
      </c>
      <c r="BC43" s="19"/>
      <c r="BD43" s="19">
        <v>2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</row>
    <row r="44" spans="1:70" s="83" customFormat="1" ht="12" customHeight="1" x14ac:dyDescent="0.2">
      <c r="A44" s="66" t="s">
        <v>153</v>
      </c>
      <c r="B44" s="271" t="s">
        <v>157</v>
      </c>
      <c r="C44" s="271"/>
      <c r="D44" s="271"/>
      <c r="E44" s="271"/>
      <c r="F44" s="271"/>
      <c r="G44" s="271"/>
      <c r="H44" s="271"/>
      <c r="I44" s="271"/>
      <c r="J44" s="271"/>
      <c r="K44" s="19"/>
      <c r="L44" s="19"/>
      <c r="M44" s="19"/>
      <c r="N44" s="19" t="s">
        <v>56</v>
      </c>
      <c r="O44" s="19"/>
      <c r="P44" s="19"/>
      <c r="Q44" s="60">
        <f t="shared" si="39"/>
        <v>68</v>
      </c>
      <c r="R44" s="60"/>
      <c r="S44" s="61">
        <f t="shared" si="40"/>
        <v>0</v>
      </c>
      <c r="T44" s="67">
        <f t="shared" si="41"/>
        <v>2</v>
      </c>
      <c r="U44" s="19">
        <f t="shared" si="42"/>
        <v>66</v>
      </c>
      <c r="V44" s="19">
        <f t="shared" si="43"/>
        <v>30</v>
      </c>
      <c r="W44" s="19"/>
      <c r="X44" s="19">
        <v>36</v>
      </c>
      <c r="Y44" s="19"/>
      <c r="Z44" s="19">
        <f t="shared" si="44"/>
        <v>0</v>
      </c>
      <c r="AA44" s="19">
        <f t="shared" si="45"/>
        <v>0</v>
      </c>
      <c r="AB44" s="68"/>
      <c r="AC44" s="19"/>
      <c r="AD44" s="19"/>
      <c r="AE44" s="19"/>
      <c r="AF44" s="18">
        <f t="shared" si="46"/>
        <v>0</v>
      </c>
      <c r="AG44" s="68"/>
      <c r="AH44" s="19"/>
      <c r="AI44" s="19"/>
      <c r="AJ44" s="24"/>
      <c r="AK44" s="19">
        <f t="shared" si="47"/>
        <v>0</v>
      </c>
      <c r="AL44" s="68"/>
      <c r="AM44" s="19"/>
      <c r="AN44" s="19"/>
      <c r="AO44" s="19"/>
      <c r="AP44" s="18">
        <f t="shared" si="48"/>
        <v>68</v>
      </c>
      <c r="AQ44" s="68"/>
      <c r="AR44" s="19">
        <v>66</v>
      </c>
      <c r="AS44" s="19"/>
      <c r="AT44" s="24">
        <v>2</v>
      </c>
      <c r="AU44" s="19">
        <f t="shared" si="49"/>
        <v>0</v>
      </c>
      <c r="AV44" s="68"/>
      <c r="AW44" s="19"/>
      <c r="AX44" s="19"/>
      <c r="AY44" s="24"/>
      <c r="AZ44" s="19">
        <f t="shared" si="50"/>
        <v>0</v>
      </c>
      <c r="BA44" s="68"/>
      <c r="BB44" s="19"/>
      <c r="BC44" s="19"/>
      <c r="BD44" s="1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5"/>
      <c r="BR44" s="85"/>
    </row>
    <row r="45" spans="1:70" s="83" customFormat="1" ht="12" customHeight="1" x14ac:dyDescent="0.2">
      <c r="A45" s="66" t="s">
        <v>154</v>
      </c>
      <c r="B45" s="271" t="s">
        <v>61</v>
      </c>
      <c r="C45" s="271"/>
      <c r="D45" s="271"/>
      <c r="E45" s="271"/>
      <c r="F45" s="271"/>
      <c r="G45" s="271"/>
      <c r="H45" s="271"/>
      <c r="I45" s="271"/>
      <c r="J45" s="271"/>
      <c r="K45" s="19"/>
      <c r="L45" s="19"/>
      <c r="M45" s="19" t="s">
        <v>62</v>
      </c>
      <c r="N45" s="19" t="s">
        <v>62</v>
      </c>
      <c r="O45" s="19" t="s">
        <v>62</v>
      </c>
      <c r="P45" s="19" t="s">
        <v>56</v>
      </c>
      <c r="Q45" s="60">
        <f t="shared" si="39"/>
        <v>188</v>
      </c>
      <c r="R45" s="60"/>
      <c r="S45" s="61">
        <f t="shared" si="40"/>
        <v>0</v>
      </c>
      <c r="T45" s="67">
        <f t="shared" si="41"/>
        <v>0</v>
      </c>
      <c r="U45" s="19">
        <f t="shared" si="42"/>
        <v>188</v>
      </c>
      <c r="V45" s="19">
        <f t="shared" si="43"/>
        <v>2</v>
      </c>
      <c r="W45" s="19"/>
      <c r="X45" s="19">
        <v>186</v>
      </c>
      <c r="Y45" s="19"/>
      <c r="Z45" s="19">
        <f t="shared" si="44"/>
        <v>0</v>
      </c>
      <c r="AA45" s="19">
        <f t="shared" si="45"/>
        <v>0</v>
      </c>
      <c r="AB45" s="68"/>
      <c r="AC45" s="19"/>
      <c r="AD45" s="19"/>
      <c r="AE45" s="19"/>
      <c r="AF45" s="18">
        <f t="shared" si="46"/>
        <v>0</v>
      </c>
      <c r="AG45" s="68"/>
      <c r="AH45" s="19"/>
      <c r="AI45" s="19"/>
      <c r="AJ45" s="24"/>
      <c r="AK45" s="19">
        <f t="shared" si="47"/>
        <v>50</v>
      </c>
      <c r="AL45" s="68"/>
      <c r="AM45" s="19">
        <v>50</v>
      </c>
      <c r="AN45" s="19"/>
      <c r="AO45" s="19"/>
      <c r="AP45" s="18">
        <f t="shared" si="48"/>
        <v>70</v>
      </c>
      <c r="AQ45" s="68"/>
      <c r="AR45" s="19">
        <v>70</v>
      </c>
      <c r="AS45" s="19"/>
      <c r="AT45" s="24"/>
      <c r="AU45" s="19">
        <f t="shared" si="49"/>
        <v>32</v>
      </c>
      <c r="AV45" s="68"/>
      <c r="AW45" s="19">
        <v>32</v>
      </c>
      <c r="AX45" s="19"/>
      <c r="AY45" s="24"/>
      <c r="AZ45" s="19">
        <f t="shared" si="50"/>
        <v>36</v>
      </c>
      <c r="BA45" s="68"/>
      <c r="BB45" s="19">
        <v>36</v>
      </c>
      <c r="BC45" s="19"/>
      <c r="BD45" s="1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1:70" s="83" customFormat="1" ht="12" customHeight="1" x14ac:dyDescent="0.2">
      <c r="A46" s="66" t="s">
        <v>155</v>
      </c>
      <c r="B46" s="271" t="s">
        <v>159</v>
      </c>
      <c r="C46" s="271"/>
      <c r="D46" s="271"/>
      <c r="E46" s="271"/>
      <c r="F46" s="271"/>
      <c r="G46" s="271"/>
      <c r="H46" s="271"/>
      <c r="I46" s="271"/>
      <c r="J46" s="271"/>
      <c r="K46" s="19"/>
      <c r="L46" s="19"/>
      <c r="M46" s="19"/>
      <c r="N46" s="19"/>
      <c r="O46" s="19"/>
      <c r="P46" s="19" t="s">
        <v>56</v>
      </c>
      <c r="Q46" s="60">
        <f t="shared" si="39"/>
        <v>46</v>
      </c>
      <c r="R46" s="60"/>
      <c r="S46" s="61">
        <f t="shared" si="40"/>
        <v>0</v>
      </c>
      <c r="T46" s="67">
        <f t="shared" si="41"/>
        <v>2</v>
      </c>
      <c r="U46" s="19">
        <f t="shared" si="42"/>
        <v>44</v>
      </c>
      <c r="V46" s="19">
        <f t="shared" si="43"/>
        <v>24</v>
      </c>
      <c r="W46" s="19"/>
      <c r="X46" s="19">
        <v>20</v>
      </c>
      <c r="Y46" s="19"/>
      <c r="Z46" s="19">
        <f t="shared" si="44"/>
        <v>0</v>
      </c>
      <c r="AA46" s="19">
        <f t="shared" si="45"/>
        <v>0</v>
      </c>
      <c r="AB46" s="68"/>
      <c r="AC46" s="19"/>
      <c r="AD46" s="19"/>
      <c r="AE46" s="19"/>
      <c r="AF46" s="18">
        <f t="shared" si="46"/>
        <v>0</v>
      </c>
      <c r="AG46" s="68"/>
      <c r="AH46" s="19"/>
      <c r="AI46" s="19"/>
      <c r="AJ46" s="24"/>
      <c r="AK46" s="19">
        <f t="shared" si="47"/>
        <v>0</v>
      </c>
      <c r="AL46" s="68"/>
      <c r="AM46" s="19"/>
      <c r="AN46" s="19"/>
      <c r="AO46" s="19"/>
      <c r="AP46" s="18">
        <f t="shared" si="48"/>
        <v>0</v>
      </c>
      <c r="AQ46" s="68"/>
      <c r="AR46" s="19"/>
      <c r="AS46" s="19"/>
      <c r="AT46" s="24"/>
      <c r="AU46" s="19">
        <f t="shared" si="49"/>
        <v>20</v>
      </c>
      <c r="AV46" s="68"/>
      <c r="AW46" s="19">
        <v>20</v>
      </c>
      <c r="AX46" s="19"/>
      <c r="AY46" s="24"/>
      <c r="AZ46" s="19">
        <f t="shared" si="50"/>
        <v>26</v>
      </c>
      <c r="BA46" s="68"/>
      <c r="BB46" s="19">
        <v>24</v>
      </c>
      <c r="BC46" s="19"/>
      <c r="BD46" s="19">
        <v>2</v>
      </c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1:70" s="83" customFormat="1" ht="12" customHeight="1" x14ac:dyDescent="0.2">
      <c r="A47" s="66" t="s">
        <v>158</v>
      </c>
      <c r="B47" s="271" t="s">
        <v>160</v>
      </c>
      <c r="C47" s="271"/>
      <c r="D47" s="271"/>
      <c r="E47" s="271"/>
      <c r="F47" s="271"/>
      <c r="G47" s="271"/>
      <c r="H47" s="271"/>
      <c r="I47" s="271"/>
      <c r="J47" s="271"/>
      <c r="K47" s="19"/>
      <c r="L47" s="19"/>
      <c r="M47" s="84"/>
      <c r="N47" s="19"/>
      <c r="O47" s="19"/>
      <c r="P47" s="19" t="s">
        <v>56</v>
      </c>
      <c r="Q47" s="60">
        <f t="shared" si="39"/>
        <v>36</v>
      </c>
      <c r="R47" s="60"/>
      <c r="S47" s="61">
        <f t="shared" si="40"/>
        <v>0</v>
      </c>
      <c r="T47" s="67">
        <f t="shared" si="41"/>
        <v>2</v>
      </c>
      <c r="U47" s="19">
        <f t="shared" si="42"/>
        <v>34</v>
      </c>
      <c r="V47" s="19">
        <f t="shared" si="43"/>
        <v>22</v>
      </c>
      <c r="W47" s="19"/>
      <c r="X47" s="19">
        <v>12</v>
      </c>
      <c r="Y47" s="19"/>
      <c r="Z47" s="19">
        <f t="shared" si="44"/>
        <v>0</v>
      </c>
      <c r="AA47" s="19">
        <f t="shared" si="45"/>
        <v>0</v>
      </c>
      <c r="AB47" s="68"/>
      <c r="AC47" s="19"/>
      <c r="AD47" s="19"/>
      <c r="AE47" s="19"/>
      <c r="AF47" s="18">
        <f t="shared" si="46"/>
        <v>0</v>
      </c>
      <c r="AG47" s="68"/>
      <c r="AH47" s="19"/>
      <c r="AI47" s="19"/>
      <c r="AJ47" s="24"/>
      <c r="AK47" s="19">
        <f t="shared" si="47"/>
        <v>0</v>
      </c>
      <c r="AL47" s="68"/>
      <c r="AM47" s="19"/>
      <c r="AN47" s="19"/>
      <c r="AO47" s="19"/>
      <c r="AP47" s="18">
        <f t="shared" si="48"/>
        <v>0</v>
      </c>
      <c r="AQ47" s="68"/>
      <c r="AR47" s="19"/>
      <c r="AS47" s="19"/>
      <c r="AT47" s="24"/>
      <c r="AU47" s="19">
        <f t="shared" si="49"/>
        <v>20</v>
      </c>
      <c r="AV47" s="68"/>
      <c r="AW47" s="19">
        <v>18</v>
      </c>
      <c r="AX47" s="19"/>
      <c r="AY47" s="24">
        <v>2</v>
      </c>
      <c r="AZ47" s="19">
        <f t="shared" si="50"/>
        <v>16</v>
      </c>
      <c r="BA47" s="68"/>
      <c r="BB47" s="19">
        <v>16</v>
      </c>
      <c r="BC47" s="19"/>
      <c r="BD47" s="1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1:70" s="21" customFormat="1" ht="11.25" customHeight="1" x14ac:dyDescent="0.2">
      <c r="A48" s="89" t="s">
        <v>67</v>
      </c>
      <c r="B48" s="268" t="s">
        <v>68</v>
      </c>
      <c r="C48" s="268"/>
      <c r="D48" s="268"/>
      <c r="E48" s="268"/>
      <c r="F48" s="268"/>
      <c r="G48" s="268"/>
      <c r="H48" s="268"/>
      <c r="I48" s="268"/>
      <c r="J48" s="268"/>
      <c r="K48" s="269"/>
      <c r="L48" s="269"/>
      <c r="M48" s="269"/>
      <c r="N48" s="269"/>
      <c r="O48" s="269"/>
      <c r="P48" s="269"/>
      <c r="Q48" s="78">
        <f>SUM(Q50:Q57)</f>
        <v>624</v>
      </c>
      <c r="R48" s="78">
        <f>SUM(R50:R57)</f>
        <v>6</v>
      </c>
      <c r="S48" s="79">
        <f>S49</f>
        <v>6</v>
      </c>
      <c r="T48" s="79">
        <f t="shared" ref="T48:BD48" si="51">SUM(T49:T57)</f>
        <v>16</v>
      </c>
      <c r="U48" s="79">
        <f t="shared" si="51"/>
        <v>596</v>
      </c>
      <c r="V48" s="79">
        <f t="shared" si="51"/>
        <v>310</v>
      </c>
      <c r="W48" s="79">
        <f t="shared" si="51"/>
        <v>10</v>
      </c>
      <c r="X48" s="79">
        <f t="shared" si="51"/>
        <v>276</v>
      </c>
      <c r="Y48" s="79">
        <f t="shared" si="51"/>
        <v>0</v>
      </c>
      <c r="Z48" s="79">
        <f t="shared" si="51"/>
        <v>0</v>
      </c>
      <c r="AA48" s="79">
        <f t="shared" si="51"/>
        <v>0</v>
      </c>
      <c r="AB48" s="79">
        <f t="shared" si="51"/>
        <v>0</v>
      </c>
      <c r="AC48" s="79">
        <f t="shared" si="51"/>
        <v>0</v>
      </c>
      <c r="AD48" s="79">
        <f t="shared" si="51"/>
        <v>0</v>
      </c>
      <c r="AE48" s="79">
        <f t="shared" si="51"/>
        <v>0</v>
      </c>
      <c r="AF48" s="78">
        <f t="shared" si="51"/>
        <v>0</v>
      </c>
      <c r="AG48" s="79">
        <f t="shared" si="51"/>
        <v>0</v>
      </c>
      <c r="AH48" s="79">
        <f t="shared" si="51"/>
        <v>0</v>
      </c>
      <c r="AI48" s="79">
        <f t="shared" si="51"/>
        <v>0</v>
      </c>
      <c r="AJ48" s="79">
        <f t="shared" si="51"/>
        <v>0</v>
      </c>
      <c r="AK48" s="79">
        <f t="shared" si="51"/>
        <v>326</v>
      </c>
      <c r="AL48" s="79">
        <f t="shared" si="51"/>
        <v>0</v>
      </c>
      <c r="AM48" s="79">
        <f t="shared" si="51"/>
        <v>318</v>
      </c>
      <c r="AN48" s="79">
        <f t="shared" si="51"/>
        <v>0</v>
      </c>
      <c r="AO48" s="79">
        <f t="shared" si="51"/>
        <v>8</v>
      </c>
      <c r="AP48" s="78">
        <f t="shared" si="51"/>
        <v>286</v>
      </c>
      <c r="AQ48" s="78">
        <f t="shared" si="51"/>
        <v>6</v>
      </c>
      <c r="AR48" s="78">
        <f t="shared" si="51"/>
        <v>278</v>
      </c>
      <c r="AS48" s="78">
        <f t="shared" si="51"/>
        <v>0</v>
      </c>
      <c r="AT48" s="90">
        <f t="shared" si="51"/>
        <v>8</v>
      </c>
      <c r="AU48" s="79">
        <f t="shared" si="51"/>
        <v>0</v>
      </c>
      <c r="AV48" s="79">
        <f t="shared" si="51"/>
        <v>0</v>
      </c>
      <c r="AW48" s="79">
        <f t="shared" si="51"/>
        <v>0</v>
      </c>
      <c r="AX48" s="79">
        <f t="shared" si="51"/>
        <v>0</v>
      </c>
      <c r="AY48" s="79">
        <f t="shared" si="51"/>
        <v>0</v>
      </c>
      <c r="AZ48" s="78">
        <f t="shared" si="51"/>
        <v>0</v>
      </c>
      <c r="BA48" s="79">
        <f t="shared" si="51"/>
        <v>0</v>
      </c>
      <c r="BB48" s="79">
        <f t="shared" si="51"/>
        <v>0</v>
      </c>
      <c r="BC48" s="79">
        <f t="shared" si="51"/>
        <v>0</v>
      </c>
      <c r="BD48" s="79">
        <f t="shared" si="51"/>
        <v>0</v>
      </c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1:68" s="21" customFormat="1" ht="10.5" customHeight="1" x14ac:dyDescent="0.2">
      <c r="A49" s="91"/>
      <c r="B49" s="267" t="s">
        <v>18</v>
      </c>
      <c r="C49" s="267"/>
      <c r="D49" s="267"/>
      <c r="E49" s="267"/>
      <c r="F49" s="267"/>
      <c r="G49" s="267"/>
      <c r="H49" s="267"/>
      <c r="I49" s="267"/>
      <c r="J49" s="267"/>
      <c r="K49" s="52"/>
      <c r="L49" s="52"/>
      <c r="M49" s="52"/>
      <c r="N49" s="52"/>
      <c r="O49" s="52"/>
      <c r="P49" s="52"/>
      <c r="Q49" s="53"/>
      <c r="R49" s="53"/>
      <c r="S49" s="55">
        <f>SUM(S50:S57)</f>
        <v>6</v>
      </c>
      <c r="T49" s="55"/>
      <c r="U49" s="54"/>
      <c r="V49" s="54"/>
      <c r="W49" s="54"/>
      <c r="X49" s="54"/>
      <c r="Y49" s="54"/>
      <c r="Z49" s="54"/>
      <c r="AA49" s="54"/>
      <c r="AB49" s="56"/>
      <c r="AC49" s="54"/>
      <c r="AD49" s="54"/>
      <c r="AE49" s="54"/>
      <c r="AF49" s="53"/>
      <c r="AG49" s="56"/>
      <c r="AH49" s="54"/>
      <c r="AI49" s="54"/>
      <c r="AJ49" s="57"/>
      <c r="AK49" s="54"/>
      <c r="AL49" s="56"/>
      <c r="AM49" s="54"/>
      <c r="AN49" s="54"/>
      <c r="AO49" s="54"/>
      <c r="AP49" s="53"/>
      <c r="AQ49" s="56"/>
      <c r="AR49" s="54"/>
      <c r="AS49" s="54"/>
      <c r="AT49" s="57"/>
      <c r="AU49" s="54"/>
      <c r="AV49" s="56"/>
      <c r="AW49" s="54"/>
      <c r="AX49" s="54"/>
      <c r="AY49" s="54"/>
      <c r="AZ49" s="53"/>
      <c r="BA49" s="56"/>
      <c r="BB49" s="54"/>
      <c r="BC49" s="54"/>
      <c r="BD49" s="54"/>
    </row>
    <row r="50" spans="1:68" ht="11.25" customHeight="1" x14ac:dyDescent="0.2">
      <c r="A50" s="92" t="s">
        <v>69</v>
      </c>
      <c r="B50" s="266" t="s">
        <v>161</v>
      </c>
      <c r="C50" s="266"/>
      <c r="D50" s="266"/>
      <c r="E50" s="266"/>
      <c r="F50" s="266"/>
      <c r="G50" s="266"/>
      <c r="H50" s="266"/>
      <c r="I50" s="266"/>
      <c r="J50" s="266"/>
      <c r="K50" s="19"/>
      <c r="L50" s="84"/>
      <c r="M50" s="19"/>
      <c r="N50" s="38" t="s">
        <v>56</v>
      </c>
      <c r="O50" s="19"/>
      <c r="P50" s="19"/>
      <c r="Q50" s="60">
        <f>R50+S50+T50+U50</f>
        <v>122</v>
      </c>
      <c r="R50" s="60"/>
      <c r="S50" s="61">
        <f t="shared" ref="S50:S57" si="52">AB50+AG50+AL50+AQ50+AV50+BA50</f>
        <v>0</v>
      </c>
      <c r="T50" s="67">
        <f t="shared" ref="T50:T57" si="53">AE50+AJ50+AO50+AT50+AY50+BD50</f>
        <v>2</v>
      </c>
      <c r="U50" s="19">
        <f t="shared" ref="U50:U57" si="54">AC50+AH50+AM50+AR50+AW50+BB50</f>
        <v>120</v>
      </c>
      <c r="V50" s="19">
        <f t="shared" ref="V50:V57" si="55">U50-W50-Y50-X50</f>
        <v>12</v>
      </c>
      <c r="W50" s="19"/>
      <c r="X50" s="19">
        <v>108</v>
      </c>
      <c r="Y50" s="19"/>
      <c r="Z50" s="19">
        <f t="shared" ref="Z50:Z57" si="56">AD50+AI50+AN50+AS50+AX50+BC50</f>
        <v>0</v>
      </c>
      <c r="AA50" s="19">
        <f t="shared" ref="AA50:AA57" si="57">AC50+AD50+AE50</f>
        <v>0</v>
      </c>
      <c r="AB50" s="68"/>
      <c r="AC50" s="19"/>
      <c r="AD50" s="19"/>
      <c r="AE50" s="19"/>
      <c r="AF50" s="18">
        <f t="shared" ref="AF50:AF57" si="58">AH50+AI50+AJ50</f>
        <v>0</v>
      </c>
      <c r="AG50" s="68"/>
      <c r="AH50" s="19"/>
      <c r="AI50" s="19"/>
      <c r="AJ50" s="24"/>
      <c r="AK50" s="19">
        <f t="shared" ref="AK50:AK57" si="59">AM50+AN50+AO50</f>
        <v>50</v>
      </c>
      <c r="AL50" s="68"/>
      <c r="AM50" s="19">
        <v>50</v>
      </c>
      <c r="AN50" s="19"/>
      <c r="AO50" s="19"/>
      <c r="AP50" s="18">
        <f t="shared" ref="AP50:AP57" si="60">AR50+AS50+AT50</f>
        <v>72</v>
      </c>
      <c r="AQ50" s="40"/>
      <c r="AR50" s="19">
        <v>70</v>
      </c>
      <c r="AS50" s="19"/>
      <c r="AT50" s="24">
        <v>2</v>
      </c>
      <c r="AU50" s="19">
        <f t="shared" ref="AU50:AU57" si="61">AW50+AX50+AY50</f>
        <v>0</v>
      </c>
      <c r="AV50" s="68"/>
      <c r="AW50" s="19"/>
      <c r="AX50" s="19"/>
      <c r="AY50" s="19"/>
      <c r="AZ50" s="18">
        <f t="shared" ref="AZ50:AZ57" si="62">BB50+BC50+BD50</f>
        <v>0</v>
      </c>
      <c r="BA50" s="68"/>
      <c r="BB50" s="19"/>
      <c r="BC50" s="19"/>
      <c r="BD50" s="19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1:68" ht="11.25" customHeight="1" x14ac:dyDescent="0.2">
      <c r="A51" s="92" t="s">
        <v>70</v>
      </c>
      <c r="B51" s="266" t="s">
        <v>162</v>
      </c>
      <c r="C51" s="266"/>
      <c r="D51" s="266"/>
      <c r="E51" s="266"/>
      <c r="F51" s="266"/>
      <c r="G51" s="266"/>
      <c r="H51" s="266"/>
      <c r="I51" s="266"/>
      <c r="J51" s="266"/>
      <c r="K51" s="19"/>
      <c r="L51" s="84"/>
      <c r="M51" s="24"/>
      <c r="N51" s="193" t="s">
        <v>54</v>
      </c>
      <c r="O51" s="18"/>
      <c r="P51" s="19"/>
      <c r="Q51" s="60">
        <f t="shared" ref="Q51:Q57" si="63">R51+S51+T51+U51</f>
        <v>134</v>
      </c>
      <c r="R51" s="60">
        <v>6</v>
      </c>
      <c r="S51" s="61">
        <f t="shared" si="52"/>
        <v>6</v>
      </c>
      <c r="T51" s="67">
        <f t="shared" si="53"/>
        <v>2</v>
      </c>
      <c r="U51" s="19">
        <f t="shared" si="54"/>
        <v>120</v>
      </c>
      <c r="V51" s="19">
        <f t="shared" si="55"/>
        <v>62</v>
      </c>
      <c r="W51" s="19"/>
      <c r="X51" s="19">
        <v>58</v>
      </c>
      <c r="Y51" s="19"/>
      <c r="Z51" s="19">
        <f t="shared" si="56"/>
        <v>0</v>
      </c>
      <c r="AA51" s="19">
        <f t="shared" si="57"/>
        <v>0</v>
      </c>
      <c r="AB51" s="68"/>
      <c r="AC51" s="19"/>
      <c r="AD51" s="19"/>
      <c r="AE51" s="19"/>
      <c r="AF51" s="18">
        <f t="shared" si="58"/>
        <v>0</v>
      </c>
      <c r="AG51" s="68"/>
      <c r="AH51" s="19"/>
      <c r="AI51" s="19"/>
      <c r="AJ51" s="24"/>
      <c r="AK51" s="19">
        <f t="shared" si="59"/>
        <v>50</v>
      </c>
      <c r="AL51" s="68"/>
      <c r="AM51" s="19">
        <v>50</v>
      </c>
      <c r="AN51" s="19"/>
      <c r="AO51" s="19"/>
      <c r="AP51" s="190">
        <f t="shared" si="60"/>
        <v>72</v>
      </c>
      <c r="AQ51" s="195">
        <v>6</v>
      </c>
      <c r="AR51" s="18">
        <v>70</v>
      </c>
      <c r="AS51" s="19"/>
      <c r="AT51" s="24">
        <v>2</v>
      </c>
      <c r="AU51" s="19">
        <f t="shared" si="61"/>
        <v>0</v>
      </c>
      <c r="AV51" s="68"/>
      <c r="AW51" s="19"/>
      <c r="AX51" s="19"/>
      <c r="AY51" s="19"/>
      <c r="AZ51" s="18">
        <f t="shared" si="62"/>
        <v>0</v>
      </c>
      <c r="BA51" s="68"/>
      <c r="BB51" s="19"/>
      <c r="BC51" s="19"/>
      <c r="BD51" s="19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1:68" ht="11.25" customHeight="1" x14ac:dyDescent="0.2">
      <c r="A52" s="92" t="s">
        <v>71</v>
      </c>
      <c r="B52" s="266" t="s">
        <v>163</v>
      </c>
      <c r="C52" s="266"/>
      <c r="D52" s="266"/>
      <c r="E52" s="266"/>
      <c r="F52" s="266"/>
      <c r="G52" s="266"/>
      <c r="H52" s="266"/>
      <c r="I52" s="266"/>
      <c r="J52" s="266"/>
      <c r="K52" s="19"/>
      <c r="L52" s="19"/>
      <c r="M52" s="24"/>
      <c r="N52" s="193" t="s">
        <v>56</v>
      </c>
      <c r="O52" s="18"/>
      <c r="P52" s="19"/>
      <c r="Q52" s="60">
        <f t="shared" si="63"/>
        <v>120</v>
      </c>
      <c r="R52" s="60"/>
      <c r="S52" s="61">
        <f t="shared" si="52"/>
        <v>0</v>
      </c>
      <c r="T52" s="67">
        <f t="shared" si="53"/>
        <v>2</v>
      </c>
      <c r="U52" s="19">
        <f t="shared" si="54"/>
        <v>118</v>
      </c>
      <c r="V52" s="19">
        <f t="shared" si="55"/>
        <v>94</v>
      </c>
      <c r="W52" s="19"/>
      <c r="X52" s="19">
        <v>24</v>
      </c>
      <c r="Y52" s="19"/>
      <c r="Z52" s="19">
        <f t="shared" si="56"/>
        <v>0</v>
      </c>
      <c r="AA52" s="19">
        <f t="shared" si="57"/>
        <v>0</v>
      </c>
      <c r="AB52" s="68"/>
      <c r="AC52" s="19"/>
      <c r="AD52" s="19"/>
      <c r="AE52" s="19"/>
      <c r="AF52" s="18">
        <f t="shared" si="58"/>
        <v>0</v>
      </c>
      <c r="AG52" s="68"/>
      <c r="AH52" s="19"/>
      <c r="AI52" s="19"/>
      <c r="AJ52" s="24"/>
      <c r="AK52" s="19">
        <f t="shared" si="59"/>
        <v>50</v>
      </c>
      <c r="AL52" s="68"/>
      <c r="AM52" s="19">
        <v>50</v>
      </c>
      <c r="AN52" s="19"/>
      <c r="AO52" s="19"/>
      <c r="AP52" s="190">
        <f t="shared" si="60"/>
        <v>70</v>
      </c>
      <c r="AQ52" s="189"/>
      <c r="AR52" s="18">
        <v>68</v>
      </c>
      <c r="AS52" s="19"/>
      <c r="AT52" s="24">
        <v>2</v>
      </c>
      <c r="AU52" s="19">
        <f t="shared" si="61"/>
        <v>0</v>
      </c>
      <c r="AV52" s="68"/>
      <c r="AW52" s="19"/>
      <c r="AX52" s="19"/>
      <c r="AY52" s="19"/>
      <c r="AZ52" s="18">
        <f t="shared" si="62"/>
        <v>0</v>
      </c>
      <c r="BA52" s="68"/>
      <c r="BB52" s="19"/>
      <c r="BC52" s="19"/>
      <c r="BD52" s="19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1:68" ht="11.25" customHeight="1" x14ac:dyDescent="0.2">
      <c r="A53" s="92" t="s">
        <v>72</v>
      </c>
      <c r="B53" s="266" t="s">
        <v>164</v>
      </c>
      <c r="C53" s="266"/>
      <c r="D53" s="266"/>
      <c r="E53" s="266"/>
      <c r="F53" s="266"/>
      <c r="G53" s="266"/>
      <c r="H53" s="266"/>
      <c r="I53" s="266"/>
      <c r="J53" s="266"/>
      <c r="K53" s="84"/>
      <c r="L53" s="19"/>
      <c r="M53" s="19" t="s">
        <v>56</v>
      </c>
      <c r="N53" s="192"/>
      <c r="O53" s="38"/>
      <c r="P53" s="19"/>
      <c r="Q53" s="60">
        <f t="shared" si="63"/>
        <v>36</v>
      </c>
      <c r="R53" s="60"/>
      <c r="S53" s="61">
        <f t="shared" si="52"/>
        <v>0</v>
      </c>
      <c r="T53" s="67">
        <f t="shared" si="53"/>
        <v>2</v>
      </c>
      <c r="U53" s="19">
        <f t="shared" si="54"/>
        <v>34</v>
      </c>
      <c r="V53" s="19">
        <f t="shared" si="55"/>
        <v>24</v>
      </c>
      <c r="W53" s="19">
        <v>2</v>
      </c>
      <c r="X53" s="19">
        <v>8</v>
      </c>
      <c r="Y53" s="19"/>
      <c r="Z53" s="19">
        <f t="shared" si="56"/>
        <v>0</v>
      </c>
      <c r="AA53" s="19">
        <f t="shared" si="57"/>
        <v>0</v>
      </c>
      <c r="AB53" s="68"/>
      <c r="AC53" s="19"/>
      <c r="AD53" s="19"/>
      <c r="AE53" s="19"/>
      <c r="AF53" s="18">
        <f t="shared" si="58"/>
        <v>0</v>
      </c>
      <c r="AG53" s="68"/>
      <c r="AH53" s="19"/>
      <c r="AI53" s="19"/>
      <c r="AJ53" s="24"/>
      <c r="AK53" s="19">
        <f t="shared" si="59"/>
        <v>36</v>
      </c>
      <c r="AL53" s="68"/>
      <c r="AM53" s="19">
        <v>34</v>
      </c>
      <c r="AN53" s="19"/>
      <c r="AO53" s="19">
        <v>2</v>
      </c>
      <c r="AP53" s="18">
        <f t="shared" si="60"/>
        <v>0</v>
      </c>
      <c r="AQ53" s="191"/>
      <c r="AR53" s="93"/>
      <c r="AS53" s="19"/>
      <c r="AT53" s="24"/>
      <c r="AU53" s="19">
        <f t="shared" si="61"/>
        <v>0</v>
      </c>
      <c r="AV53" s="40"/>
      <c r="AW53" s="19"/>
      <c r="AX53" s="19"/>
      <c r="AY53" s="19"/>
      <c r="AZ53" s="18">
        <f t="shared" si="62"/>
        <v>0</v>
      </c>
      <c r="BA53" s="68"/>
      <c r="BB53" s="19"/>
      <c r="BC53" s="19"/>
      <c r="BD53" s="19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ht="11.25" customHeight="1" x14ac:dyDescent="0.2">
      <c r="A54" s="92" t="s">
        <v>73</v>
      </c>
      <c r="B54" s="266" t="s">
        <v>165</v>
      </c>
      <c r="C54" s="266"/>
      <c r="D54" s="266"/>
      <c r="E54" s="266"/>
      <c r="F54" s="266"/>
      <c r="G54" s="266"/>
      <c r="H54" s="266"/>
      <c r="I54" s="266"/>
      <c r="J54" s="266"/>
      <c r="K54" s="19"/>
      <c r="L54" s="84"/>
      <c r="M54" s="19" t="s">
        <v>56</v>
      </c>
      <c r="N54" s="24"/>
      <c r="O54" s="188"/>
      <c r="P54" s="18"/>
      <c r="Q54" s="60">
        <f t="shared" si="63"/>
        <v>36</v>
      </c>
      <c r="R54" s="60"/>
      <c r="S54" s="61">
        <f t="shared" si="52"/>
        <v>0</v>
      </c>
      <c r="T54" s="67">
        <f t="shared" si="53"/>
        <v>2</v>
      </c>
      <c r="U54" s="19">
        <f t="shared" si="54"/>
        <v>34</v>
      </c>
      <c r="V54" s="19">
        <f t="shared" si="55"/>
        <v>24</v>
      </c>
      <c r="W54" s="19"/>
      <c r="X54" s="19">
        <v>10</v>
      </c>
      <c r="Y54" s="19"/>
      <c r="Z54" s="19">
        <f t="shared" si="56"/>
        <v>0</v>
      </c>
      <c r="AA54" s="19">
        <f t="shared" si="57"/>
        <v>0</v>
      </c>
      <c r="AB54" s="68"/>
      <c r="AC54" s="19"/>
      <c r="AD54" s="19"/>
      <c r="AE54" s="19"/>
      <c r="AF54" s="18">
        <f t="shared" si="58"/>
        <v>0</v>
      </c>
      <c r="AG54" s="68"/>
      <c r="AH54" s="19"/>
      <c r="AI54" s="19"/>
      <c r="AJ54" s="24"/>
      <c r="AK54" s="19">
        <f t="shared" si="59"/>
        <v>36</v>
      </c>
      <c r="AL54" s="68"/>
      <c r="AM54" s="19">
        <v>34</v>
      </c>
      <c r="AN54" s="19"/>
      <c r="AO54" s="19">
        <v>2</v>
      </c>
      <c r="AP54" s="18">
        <f t="shared" si="60"/>
        <v>0</v>
      </c>
      <c r="AQ54" s="68"/>
      <c r="AR54" s="19"/>
      <c r="AS54" s="19"/>
      <c r="AT54" s="24"/>
      <c r="AU54" s="24">
        <f t="shared" si="61"/>
        <v>0</v>
      </c>
      <c r="AV54" s="189"/>
      <c r="AW54" s="18"/>
      <c r="AX54" s="19"/>
      <c r="AY54" s="19"/>
      <c r="AZ54" s="18">
        <f t="shared" si="62"/>
        <v>0</v>
      </c>
      <c r="BA54" s="68"/>
      <c r="BB54" s="19"/>
      <c r="BC54" s="19"/>
      <c r="BD54" s="19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68" ht="11.25" customHeight="1" x14ac:dyDescent="0.2">
      <c r="A55" s="92" t="s">
        <v>74</v>
      </c>
      <c r="B55" s="266" t="s">
        <v>166</v>
      </c>
      <c r="C55" s="266"/>
      <c r="D55" s="266"/>
      <c r="E55" s="266"/>
      <c r="F55" s="266"/>
      <c r="G55" s="266"/>
      <c r="H55" s="266"/>
      <c r="I55" s="266"/>
      <c r="J55" s="266"/>
      <c r="K55" s="19"/>
      <c r="L55" s="19"/>
      <c r="M55" s="19" t="s">
        <v>56</v>
      </c>
      <c r="N55" s="24"/>
      <c r="O55" s="188"/>
      <c r="P55" s="18"/>
      <c r="Q55" s="60">
        <f t="shared" si="63"/>
        <v>68</v>
      </c>
      <c r="R55" s="60"/>
      <c r="S55" s="61">
        <f t="shared" si="52"/>
        <v>0</v>
      </c>
      <c r="T55" s="67">
        <f t="shared" si="53"/>
        <v>2</v>
      </c>
      <c r="U55" s="19">
        <f t="shared" si="54"/>
        <v>66</v>
      </c>
      <c r="V55" s="19">
        <f t="shared" si="55"/>
        <v>34</v>
      </c>
      <c r="W55" s="19"/>
      <c r="X55" s="19">
        <v>32</v>
      </c>
      <c r="Y55" s="19"/>
      <c r="Z55" s="19">
        <f t="shared" si="56"/>
        <v>0</v>
      </c>
      <c r="AA55" s="19">
        <f t="shared" si="57"/>
        <v>0</v>
      </c>
      <c r="AB55" s="68"/>
      <c r="AC55" s="19"/>
      <c r="AD55" s="19"/>
      <c r="AE55" s="19"/>
      <c r="AF55" s="18">
        <f t="shared" si="58"/>
        <v>0</v>
      </c>
      <c r="AG55" s="68"/>
      <c r="AH55" s="19"/>
      <c r="AI55" s="19"/>
      <c r="AJ55" s="24"/>
      <c r="AK55" s="19">
        <f t="shared" si="59"/>
        <v>68</v>
      </c>
      <c r="AL55" s="68"/>
      <c r="AM55" s="19">
        <v>66</v>
      </c>
      <c r="AN55" s="19"/>
      <c r="AO55" s="19">
        <v>2</v>
      </c>
      <c r="AP55" s="18">
        <f t="shared" si="60"/>
        <v>0</v>
      </c>
      <c r="AQ55" s="68"/>
      <c r="AR55" s="19"/>
      <c r="AS55" s="19"/>
      <c r="AT55" s="24"/>
      <c r="AU55" s="24">
        <f t="shared" si="61"/>
        <v>0</v>
      </c>
      <c r="AV55" s="189"/>
      <c r="AW55" s="18"/>
      <c r="AX55" s="19"/>
      <c r="AY55" s="19"/>
      <c r="AZ55" s="18">
        <f t="shared" si="62"/>
        <v>0</v>
      </c>
      <c r="BA55" s="68"/>
      <c r="BB55" s="19"/>
      <c r="BC55" s="19"/>
      <c r="BD55" s="19"/>
    </row>
    <row r="56" spans="1:68" ht="11.25" customHeight="1" x14ac:dyDescent="0.2">
      <c r="A56" s="92" t="s">
        <v>75</v>
      </c>
      <c r="B56" s="266" t="s">
        <v>167</v>
      </c>
      <c r="C56" s="266"/>
      <c r="D56" s="266"/>
      <c r="E56" s="266"/>
      <c r="F56" s="266"/>
      <c r="G56" s="266"/>
      <c r="H56" s="266"/>
      <c r="I56" s="266"/>
      <c r="J56" s="266"/>
      <c r="K56" s="19"/>
      <c r="L56" s="19"/>
      <c r="M56" s="19" t="s">
        <v>56</v>
      </c>
      <c r="N56" s="24"/>
      <c r="O56" s="188"/>
      <c r="P56" s="18"/>
      <c r="Q56" s="60">
        <f t="shared" ref="Q56" si="64">R56+S56+T56+U56</f>
        <v>36</v>
      </c>
      <c r="R56" s="60"/>
      <c r="S56" s="61">
        <f t="shared" ref="S56" si="65">AB56+AG56+AL56+AQ56+AV56+BA56</f>
        <v>0</v>
      </c>
      <c r="T56" s="67">
        <f t="shared" ref="T56" si="66">AE56+AJ56+AO56+AT56+AY56+BD56</f>
        <v>2</v>
      </c>
      <c r="U56" s="19">
        <f t="shared" ref="U56" si="67">AC56+AH56+AM56+AR56+AW56+BB56</f>
        <v>34</v>
      </c>
      <c r="V56" s="19">
        <f t="shared" ref="V56" si="68">U56-W56-Y56-X56</f>
        <v>22</v>
      </c>
      <c r="W56" s="19"/>
      <c r="X56" s="19">
        <v>12</v>
      </c>
      <c r="Y56" s="19"/>
      <c r="Z56" s="19">
        <f t="shared" ref="Z56" si="69">AD56+AI56+AN56+AS56+AX56+BC56</f>
        <v>0</v>
      </c>
      <c r="AA56" s="19">
        <f t="shared" ref="AA56" si="70">AC56+AD56+AE56</f>
        <v>0</v>
      </c>
      <c r="AB56" s="68"/>
      <c r="AC56" s="19"/>
      <c r="AD56" s="19"/>
      <c r="AE56" s="19"/>
      <c r="AF56" s="18">
        <f t="shared" ref="AF56" si="71">AH56+AI56+AJ56</f>
        <v>0</v>
      </c>
      <c r="AG56" s="68"/>
      <c r="AH56" s="19"/>
      <c r="AI56" s="19"/>
      <c r="AJ56" s="24"/>
      <c r="AK56" s="19">
        <f t="shared" ref="AK56" si="72">AM56+AN56+AO56</f>
        <v>36</v>
      </c>
      <c r="AL56" s="68"/>
      <c r="AM56" s="19">
        <v>34</v>
      </c>
      <c r="AN56" s="19"/>
      <c r="AO56" s="19">
        <v>2</v>
      </c>
      <c r="AP56" s="18">
        <f t="shared" ref="AP56" si="73">AR56+AS56+AT56</f>
        <v>0</v>
      </c>
      <c r="AQ56" s="68"/>
      <c r="AR56" s="19"/>
      <c r="AS56" s="19"/>
      <c r="AT56" s="24"/>
      <c r="AU56" s="24">
        <f t="shared" ref="AU56" si="74">AW56+AX56+AY56</f>
        <v>0</v>
      </c>
      <c r="AV56" s="189"/>
      <c r="AW56" s="18"/>
      <c r="AX56" s="19"/>
      <c r="AY56" s="19"/>
      <c r="AZ56" s="18">
        <f t="shared" ref="AZ56" si="75">BB56+BC56+BD56</f>
        <v>0</v>
      </c>
      <c r="BA56" s="68"/>
      <c r="BB56" s="19"/>
      <c r="BC56" s="19"/>
      <c r="BD56" s="19"/>
    </row>
    <row r="57" spans="1:68" ht="11.25" customHeight="1" x14ac:dyDescent="0.2">
      <c r="A57" s="92" t="s">
        <v>241</v>
      </c>
      <c r="B57" s="266" t="s">
        <v>242</v>
      </c>
      <c r="C57" s="266"/>
      <c r="D57" s="266"/>
      <c r="E57" s="266"/>
      <c r="F57" s="266"/>
      <c r="G57" s="266"/>
      <c r="H57" s="266"/>
      <c r="I57" s="266"/>
      <c r="J57" s="266"/>
      <c r="K57" s="19"/>
      <c r="L57" s="19"/>
      <c r="M57" s="19"/>
      <c r="N57" s="24" t="s">
        <v>56</v>
      </c>
      <c r="O57" s="188"/>
      <c r="P57" s="18"/>
      <c r="Q57" s="60">
        <f t="shared" si="63"/>
        <v>72</v>
      </c>
      <c r="R57" s="60"/>
      <c r="S57" s="61">
        <f t="shared" si="52"/>
        <v>0</v>
      </c>
      <c r="T57" s="67">
        <f t="shared" si="53"/>
        <v>2</v>
      </c>
      <c r="U57" s="19">
        <f t="shared" si="54"/>
        <v>70</v>
      </c>
      <c r="V57" s="19">
        <f t="shared" si="55"/>
        <v>38</v>
      </c>
      <c r="W57" s="19">
        <v>8</v>
      </c>
      <c r="X57" s="19">
        <v>24</v>
      </c>
      <c r="Y57" s="19"/>
      <c r="Z57" s="19">
        <f t="shared" si="56"/>
        <v>0</v>
      </c>
      <c r="AA57" s="19">
        <f t="shared" si="57"/>
        <v>0</v>
      </c>
      <c r="AB57" s="68"/>
      <c r="AC57" s="19"/>
      <c r="AD57" s="19"/>
      <c r="AE57" s="19"/>
      <c r="AF57" s="18">
        <f t="shared" si="58"/>
        <v>0</v>
      </c>
      <c r="AG57" s="68"/>
      <c r="AH57" s="19"/>
      <c r="AI57" s="19"/>
      <c r="AJ57" s="24"/>
      <c r="AK57" s="19">
        <f t="shared" si="59"/>
        <v>0</v>
      </c>
      <c r="AL57" s="68"/>
      <c r="AM57" s="19"/>
      <c r="AN57" s="19"/>
      <c r="AO57" s="19"/>
      <c r="AP57" s="18">
        <f t="shared" si="60"/>
        <v>72</v>
      </c>
      <c r="AQ57" s="68"/>
      <c r="AR57" s="19">
        <v>70</v>
      </c>
      <c r="AS57" s="19"/>
      <c r="AT57" s="24">
        <v>2</v>
      </c>
      <c r="AU57" s="24">
        <f t="shared" si="61"/>
        <v>0</v>
      </c>
      <c r="AV57" s="189"/>
      <c r="AW57" s="18"/>
      <c r="AX57" s="19"/>
      <c r="AY57" s="19"/>
      <c r="AZ57" s="18">
        <f t="shared" si="62"/>
        <v>0</v>
      </c>
      <c r="BA57" s="68"/>
      <c r="BB57" s="19"/>
      <c r="BC57" s="19"/>
      <c r="BD57" s="19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1:68" s="21" customFormat="1" ht="11.25" customHeight="1" x14ac:dyDescent="0.2">
      <c r="A58" s="94" t="s">
        <v>76</v>
      </c>
      <c r="B58" s="261" t="s">
        <v>77</v>
      </c>
      <c r="C58" s="261"/>
      <c r="D58" s="261"/>
      <c r="E58" s="261"/>
      <c r="F58" s="261"/>
      <c r="G58" s="261"/>
      <c r="H58" s="261"/>
      <c r="I58" s="261"/>
      <c r="J58" s="261"/>
      <c r="K58" s="262"/>
      <c r="L58" s="262"/>
      <c r="M58" s="262"/>
      <c r="N58" s="262"/>
      <c r="O58" s="262"/>
      <c r="P58" s="262"/>
      <c r="Q58" s="95">
        <f>Q60+Q81</f>
        <v>1528</v>
      </c>
      <c r="R58" s="95">
        <f>R60+R81+T59</f>
        <v>12</v>
      </c>
      <c r="S58" s="96">
        <f t="shared" ref="S58:X58" si="76">S60+S81+T59</f>
        <v>48</v>
      </c>
      <c r="T58" s="96">
        <f t="shared" si="76"/>
        <v>28</v>
      </c>
      <c r="U58" s="96">
        <f t="shared" si="76"/>
        <v>900</v>
      </c>
      <c r="V58" s="96">
        <f t="shared" si="76"/>
        <v>592</v>
      </c>
      <c r="W58" s="96">
        <f t="shared" si="76"/>
        <v>0</v>
      </c>
      <c r="X58" s="96">
        <f t="shared" si="76"/>
        <v>258</v>
      </c>
      <c r="Y58" s="96">
        <f>Y60+Y81</f>
        <v>50</v>
      </c>
      <c r="Z58" s="96">
        <f>Z60+Z81</f>
        <v>540</v>
      </c>
      <c r="AA58" s="96">
        <f t="shared" ref="AA58:BD58" si="77">AA60+AA81+AB59</f>
        <v>0</v>
      </c>
      <c r="AB58" s="96">
        <f t="shared" si="77"/>
        <v>0</v>
      </c>
      <c r="AC58" s="96">
        <f t="shared" si="77"/>
        <v>0</v>
      </c>
      <c r="AD58" s="96">
        <f t="shared" si="77"/>
        <v>0</v>
      </c>
      <c r="AE58" s="96">
        <f t="shared" si="77"/>
        <v>0</v>
      </c>
      <c r="AF58" s="95">
        <f t="shared" si="77"/>
        <v>0</v>
      </c>
      <c r="AG58" s="96">
        <f t="shared" si="77"/>
        <v>0</v>
      </c>
      <c r="AH58" s="96">
        <f t="shared" si="77"/>
        <v>0</v>
      </c>
      <c r="AI58" s="96">
        <f t="shared" si="77"/>
        <v>0</v>
      </c>
      <c r="AJ58" s="97">
        <f t="shared" si="77"/>
        <v>0</v>
      </c>
      <c r="AK58" s="96">
        <f t="shared" si="77"/>
        <v>152</v>
      </c>
      <c r="AL58" s="96">
        <f t="shared" si="77"/>
        <v>0</v>
      </c>
      <c r="AM58" s="96">
        <f t="shared" si="77"/>
        <v>148</v>
      </c>
      <c r="AN58" s="96">
        <f t="shared" si="77"/>
        <v>0</v>
      </c>
      <c r="AO58" s="96">
        <f t="shared" si="77"/>
        <v>4</v>
      </c>
      <c r="AP58" s="95">
        <f t="shared" si="77"/>
        <v>312</v>
      </c>
      <c r="AQ58" s="96">
        <f t="shared" si="77"/>
        <v>12</v>
      </c>
      <c r="AR58" s="96">
        <f t="shared" si="77"/>
        <v>304</v>
      </c>
      <c r="AS58" s="96">
        <f t="shared" si="77"/>
        <v>0</v>
      </c>
      <c r="AT58" s="96">
        <f t="shared" si="77"/>
        <v>8</v>
      </c>
      <c r="AU58" s="96">
        <f t="shared" si="77"/>
        <v>490</v>
      </c>
      <c r="AV58" s="96">
        <f t="shared" si="77"/>
        <v>18</v>
      </c>
      <c r="AW58" s="96">
        <f t="shared" si="77"/>
        <v>334</v>
      </c>
      <c r="AX58" s="96">
        <f t="shared" si="77"/>
        <v>144</v>
      </c>
      <c r="AY58" s="97">
        <f t="shared" si="77"/>
        <v>12</v>
      </c>
      <c r="AZ58" s="96">
        <f t="shared" si="77"/>
        <v>514</v>
      </c>
      <c r="BA58" s="96">
        <f t="shared" si="77"/>
        <v>18</v>
      </c>
      <c r="BB58" s="96">
        <f t="shared" si="77"/>
        <v>114</v>
      </c>
      <c r="BC58" s="96">
        <f t="shared" si="77"/>
        <v>396</v>
      </c>
      <c r="BD58" s="96">
        <f t="shared" si="77"/>
        <v>4</v>
      </c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:68" s="83" customFormat="1" ht="12" customHeight="1" x14ac:dyDescent="0.2">
      <c r="A59" s="98"/>
      <c r="B59" s="263" t="s">
        <v>18</v>
      </c>
      <c r="C59" s="263"/>
      <c r="D59" s="263"/>
      <c r="E59" s="263"/>
      <c r="F59" s="263"/>
      <c r="G59" s="263"/>
      <c r="H59" s="263"/>
      <c r="I59" s="263"/>
      <c r="J59" s="263"/>
      <c r="K59" s="99"/>
      <c r="L59" s="99"/>
      <c r="M59" s="99"/>
      <c r="N59" s="99"/>
      <c r="O59" s="99"/>
      <c r="P59" s="99"/>
      <c r="Q59" s="100"/>
      <c r="R59" s="100"/>
      <c r="S59" s="101">
        <f>S61+S67+S75</f>
        <v>48</v>
      </c>
      <c r="T59" s="101"/>
      <c r="U59" s="102"/>
      <c r="V59" s="102"/>
      <c r="W59" s="102"/>
      <c r="X59" s="102"/>
      <c r="Y59" s="102"/>
      <c r="Z59" s="102"/>
      <c r="AA59" s="102"/>
      <c r="AB59" s="103"/>
      <c r="AC59" s="102"/>
      <c r="AD59" s="102"/>
      <c r="AE59" s="102"/>
      <c r="AF59" s="100"/>
      <c r="AG59" s="103"/>
      <c r="AH59" s="102"/>
      <c r="AI59" s="102"/>
      <c r="AJ59" s="104"/>
      <c r="AK59" s="102"/>
      <c r="AL59" s="103"/>
      <c r="AM59" s="102"/>
      <c r="AN59" s="102"/>
      <c r="AO59" s="102"/>
      <c r="AP59" s="100"/>
      <c r="AQ59" s="103"/>
      <c r="AR59" s="102"/>
      <c r="AS59" s="102"/>
      <c r="AT59" s="102"/>
      <c r="AU59" s="102"/>
      <c r="AV59" s="103"/>
      <c r="AW59" s="102"/>
      <c r="AX59" s="102"/>
      <c r="AY59" s="104"/>
      <c r="AZ59" s="102"/>
      <c r="BA59" s="103"/>
      <c r="BB59" s="102"/>
      <c r="BC59" s="102"/>
      <c r="BD59" s="102"/>
    </row>
    <row r="60" spans="1:68" s="21" customFormat="1" ht="11.25" customHeight="1" x14ac:dyDescent="0.2">
      <c r="A60" s="77" t="s">
        <v>78</v>
      </c>
      <c r="B60" s="264" t="s">
        <v>79</v>
      </c>
      <c r="C60" s="264"/>
      <c r="D60" s="264"/>
      <c r="E60" s="264"/>
      <c r="F60" s="264"/>
      <c r="G60" s="264"/>
      <c r="H60" s="264"/>
      <c r="I60" s="264"/>
      <c r="J60" s="264"/>
      <c r="K60" s="265"/>
      <c r="L60" s="265"/>
      <c r="M60" s="265"/>
      <c r="N60" s="265"/>
      <c r="O60" s="265"/>
      <c r="P60" s="265"/>
      <c r="Q60" s="78">
        <f t="shared" ref="Q60:BD60" si="78">Q61+Q67+Q75</f>
        <v>1384</v>
      </c>
      <c r="R60" s="78">
        <f t="shared" si="78"/>
        <v>12</v>
      </c>
      <c r="S60" s="78">
        <f t="shared" si="78"/>
        <v>48</v>
      </c>
      <c r="T60" s="78">
        <f t="shared" si="78"/>
        <v>28</v>
      </c>
      <c r="U60" s="78">
        <f t="shared" si="78"/>
        <v>900</v>
      </c>
      <c r="V60" s="78">
        <f t="shared" si="78"/>
        <v>592</v>
      </c>
      <c r="W60" s="78">
        <f t="shared" si="78"/>
        <v>0</v>
      </c>
      <c r="X60" s="78">
        <f t="shared" si="78"/>
        <v>258</v>
      </c>
      <c r="Y60" s="78">
        <f t="shared" si="78"/>
        <v>50</v>
      </c>
      <c r="Z60" s="78">
        <f t="shared" si="78"/>
        <v>396</v>
      </c>
      <c r="AA60" s="78">
        <f t="shared" si="78"/>
        <v>0</v>
      </c>
      <c r="AB60" s="78">
        <f t="shared" si="78"/>
        <v>0</v>
      </c>
      <c r="AC60" s="78">
        <f t="shared" si="78"/>
        <v>0</v>
      </c>
      <c r="AD60" s="78">
        <f t="shared" si="78"/>
        <v>0</v>
      </c>
      <c r="AE60" s="78">
        <f t="shared" si="78"/>
        <v>0</v>
      </c>
      <c r="AF60" s="78">
        <f t="shared" si="78"/>
        <v>0</v>
      </c>
      <c r="AG60" s="78">
        <f t="shared" si="78"/>
        <v>0</v>
      </c>
      <c r="AH60" s="78">
        <f t="shared" si="78"/>
        <v>0</v>
      </c>
      <c r="AI60" s="78">
        <f t="shared" si="78"/>
        <v>0</v>
      </c>
      <c r="AJ60" s="78">
        <f t="shared" si="78"/>
        <v>0</v>
      </c>
      <c r="AK60" s="78">
        <f t="shared" si="78"/>
        <v>152</v>
      </c>
      <c r="AL60" s="78">
        <f t="shared" si="78"/>
        <v>0</v>
      </c>
      <c r="AM60" s="78">
        <f t="shared" si="78"/>
        <v>148</v>
      </c>
      <c r="AN60" s="78">
        <f t="shared" si="78"/>
        <v>0</v>
      </c>
      <c r="AO60" s="78">
        <f t="shared" si="78"/>
        <v>4</v>
      </c>
      <c r="AP60" s="78">
        <f t="shared" si="78"/>
        <v>312</v>
      </c>
      <c r="AQ60" s="78">
        <f t="shared" si="78"/>
        <v>12</v>
      </c>
      <c r="AR60" s="78">
        <f t="shared" si="78"/>
        <v>304</v>
      </c>
      <c r="AS60" s="78">
        <f t="shared" si="78"/>
        <v>0</v>
      </c>
      <c r="AT60" s="78">
        <f t="shared" si="78"/>
        <v>8</v>
      </c>
      <c r="AU60" s="78">
        <f t="shared" si="78"/>
        <v>490</v>
      </c>
      <c r="AV60" s="78">
        <f t="shared" si="78"/>
        <v>18</v>
      </c>
      <c r="AW60" s="78">
        <f t="shared" si="78"/>
        <v>334</v>
      </c>
      <c r="AX60" s="78">
        <f t="shared" si="78"/>
        <v>144</v>
      </c>
      <c r="AY60" s="78">
        <f t="shared" si="78"/>
        <v>12</v>
      </c>
      <c r="AZ60" s="78">
        <f t="shared" si="78"/>
        <v>370</v>
      </c>
      <c r="BA60" s="78">
        <f t="shared" si="78"/>
        <v>18</v>
      </c>
      <c r="BB60" s="78">
        <f t="shared" si="78"/>
        <v>114</v>
      </c>
      <c r="BC60" s="78">
        <f t="shared" si="78"/>
        <v>252</v>
      </c>
      <c r="BD60" s="78">
        <f t="shared" si="78"/>
        <v>4</v>
      </c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1:68" s="21" customFormat="1" ht="15" customHeight="1" x14ac:dyDescent="0.2">
      <c r="A61" s="105" t="s">
        <v>80</v>
      </c>
      <c r="B61" s="258" t="s">
        <v>168</v>
      </c>
      <c r="C61" s="258"/>
      <c r="D61" s="258"/>
      <c r="E61" s="258"/>
      <c r="F61" s="258"/>
      <c r="G61" s="258"/>
      <c r="H61" s="258"/>
      <c r="I61" s="258"/>
      <c r="J61" s="258"/>
      <c r="K61" s="250" t="s">
        <v>54</v>
      </c>
      <c r="L61" s="250"/>
      <c r="M61" s="250"/>
      <c r="N61" s="250"/>
      <c r="O61" s="250"/>
      <c r="P61" s="250"/>
      <c r="Q61" s="106">
        <f>SUM(Q62:Q66)+S62</f>
        <v>464</v>
      </c>
      <c r="R61" s="106">
        <f t="shared" ref="R61:BD61" si="79">SUM(R62:R66)</f>
        <v>6</v>
      </c>
      <c r="S61" s="107">
        <f t="shared" si="79"/>
        <v>18</v>
      </c>
      <c r="T61" s="107">
        <f t="shared" si="79"/>
        <v>8</v>
      </c>
      <c r="U61" s="107">
        <f t="shared" si="79"/>
        <v>288</v>
      </c>
      <c r="V61" s="107">
        <f t="shared" si="79"/>
        <v>204</v>
      </c>
      <c r="W61" s="107">
        <f t="shared" si="79"/>
        <v>0</v>
      </c>
      <c r="X61" s="107">
        <f t="shared" si="79"/>
        <v>84</v>
      </c>
      <c r="Y61" s="107">
        <f t="shared" si="79"/>
        <v>0</v>
      </c>
      <c r="Z61" s="107">
        <f t="shared" si="79"/>
        <v>144</v>
      </c>
      <c r="AA61" s="107">
        <f t="shared" si="79"/>
        <v>0</v>
      </c>
      <c r="AB61" s="107">
        <f t="shared" si="79"/>
        <v>0</v>
      </c>
      <c r="AC61" s="107">
        <f t="shared" si="79"/>
        <v>0</v>
      </c>
      <c r="AD61" s="107">
        <f t="shared" si="79"/>
        <v>0</v>
      </c>
      <c r="AE61" s="107">
        <f t="shared" si="79"/>
        <v>0</v>
      </c>
      <c r="AF61" s="106">
        <f t="shared" si="79"/>
        <v>0</v>
      </c>
      <c r="AG61" s="107">
        <f t="shared" si="79"/>
        <v>0</v>
      </c>
      <c r="AH61" s="107">
        <f t="shared" si="79"/>
        <v>0</v>
      </c>
      <c r="AI61" s="107">
        <f t="shared" si="79"/>
        <v>0</v>
      </c>
      <c r="AJ61" s="108">
        <f t="shared" si="79"/>
        <v>0</v>
      </c>
      <c r="AK61" s="107">
        <f t="shared" si="79"/>
        <v>76</v>
      </c>
      <c r="AL61" s="107">
        <f t="shared" si="79"/>
        <v>0</v>
      </c>
      <c r="AM61" s="107">
        <f t="shared" si="79"/>
        <v>74</v>
      </c>
      <c r="AN61" s="107">
        <f t="shared" si="79"/>
        <v>0</v>
      </c>
      <c r="AO61" s="107">
        <f t="shared" si="79"/>
        <v>2</v>
      </c>
      <c r="AP61" s="106">
        <f t="shared" si="79"/>
        <v>156</v>
      </c>
      <c r="AQ61" s="107">
        <f t="shared" si="79"/>
        <v>6</v>
      </c>
      <c r="AR61" s="107">
        <f t="shared" si="79"/>
        <v>152</v>
      </c>
      <c r="AS61" s="107">
        <f t="shared" si="79"/>
        <v>0</v>
      </c>
      <c r="AT61" s="108">
        <f t="shared" si="79"/>
        <v>4</v>
      </c>
      <c r="AU61" s="107">
        <f t="shared" si="79"/>
        <v>208</v>
      </c>
      <c r="AV61" s="107">
        <f t="shared" si="79"/>
        <v>12</v>
      </c>
      <c r="AW61" s="107">
        <f t="shared" si="79"/>
        <v>62</v>
      </c>
      <c r="AX61" s="107">
        <f t="shared" si="79"/>
        <v>144</v>
      </c>
      <c r="AY61" s="107">
        <f t="shared" si="79"/>
        <v>2</v>
      </c>
      <c r="AZ61" s="106">
        <f t="shared" si="79"/>
        <v>0</v>
      </c>
      <c r="BA61" s="107">
        <f t="shared" si="79"/>
        <v>0</v>
      </c>
      <c r="BB61" s="107">
        <f t="shared" si="79"/>
        <v>0</v>
      </c>
      <c r="BC61" s="107">
        <f t="shared" si="79"/>
        <v>0</v>
      </c>
      <c r="BD61" s="107">
        <f t="shared" si="79"/>
        <v>0</v>
      </c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1:68" s="21" customFormat="1" ht="11.25" customHeight="1" x14ac:dyDescent="0.2">
      <c r="A62" s="105"/>
      <c r="B62" s="259" t="s">
        <v>81</v>
      </c>
      <c r="C62" s="259"/>
      <c r="D62" s="259"/>
      <c r="E62" s="259"/>
      <c r="F62" s="259"/>
      <c r="G62" s="259"/>
      <c r="H62" s="259"/>
      <c r="I62" s="259"/>
      <c r="J62" s="259"/>
      <c r="K62" s="109"/>
      <c r="L62" s="109"/>
      <c r="M62" s="109"/>
      <c r="N62" s="109"/>
      <c r="O62" s="109" t="s">
        <v>54</v>
      </c>
      <c r="P62" s="109"/>
      <c r="Q62" s="60"/>
      <c r="R62" s="60"/>
      <c r="S62" s="61">
        <v>6</v>
      </c>
      <c r="T62" s="110"/>
      <c r="U62" s="109"/>
      <c r="V62" s="109"/>
      <c r="W62" s="109"/>
      <c r="X62" s="109"/>
      <c r="Y62" s="109"/>
      <c r="Z62" s="109"/>
      <c r="AA62" s="109"/>
      <c r="AB62" s="111"/>
      <c r="AC62" s="109"/>
      <c r="AD62" s="109"/>
      <c r="AE62" s="109"/>
      <c r="AF62" s="112"/>
      <c r="AG62" s="111"/>
      <c r="AH62" s="109"/>
      <c r="AI62" s="109"/>
      <c r="AJ62" s="113"/>
      <c r="AK62" s="109"/>
      <c r="AL62" s="111"/>
      <c r="AM62" s="109"/>
      <c r="AN62" s="109"/>
      <c r="AO62" s="109"/>
      <c r="AP62" s="114"/>
      <c r="AQ62" s="111"/>
      <c r="AR62" s="109"/>
      <c r="AS62" s="109"/>
      <c r="AT62" s="113"/>
      <c r="AU62" s="111"/>
      <c r="AV62" s="111">
        <v>6</v>
      </c>
      <c r="AW62" s="109"/>
      <c r="AX62" s="109"/>
      <c r="AY62" s="109"/>
      <c r="AZ62" s="114"/>
      <c r="BA62" s="111"/>
      <c r="BB62" s="109"/>
      <c r="BC62" s="109"/>
      <c r="BD62" s="109"/>
    </row>
    <row r="63" spans="1:68" ht="15.75" customHeight="1" x14ac:dyDescent="0.2">
      <c r="A63" s="66" t="s">
        <v>82</v>
      </c>
      <c r="B63" s="255" t="s">
        <v>173</v>
      </c>
      <c r="C63" s="255"/>
      <c r="D63" s="255"/>
      <c r="E63" s="255"/>
      <c r="F63" s="255"/>
      <c r="G63" s="255"/>
      <c r="H63" s="255"/>
      <c r="I63" s="255"/>
      <c r="J63" s="255"/>
      <c r="K63" s="19"/>
      <c r="L63" s="19"/>
      <c r="M63" s="19"/>
      <c r="N63" s="19" t="s">
        <v>54</v>
      </c>
      <c r="O63" s="19"/>
      <c r="P63" s="19"/>
      <c r="Q63" s="60">
        <f>R63+T63+U63+S63</f>
        <v>166</v>
      </c>
      <c r="R63" s="60">
        <v>6</v>
      </c>
      <c r="S63" s="61">
        <f>AB63+AG63+AL63+AQ63+AV63+BA63</f>
        <v>6</v>
      </c>
      <c r="T63" s="67">
        <f>AE63+AJ63+AO63+AT63+AY63+BD63</f>
        <v>4</v>
      </c>
      <c r="U63" s="19">
        <f>AC63+AH63+AM63+AR63+AW63+BB63</f>
        <v>150</v>
      </c>
      <c r="V63" s="19">
        <f>U63-W63-Y63-X63</f>
        <v>110</v>
      </c>
      <c r="W63" s="19"/>
      <c r="X63" s="19">
        <v>40</v>
      </c>
      <c r="Y63" s="19"/>
      <c r="Z63" s="19">
        <f>AD63+AI63+AN63+AS63+AX63+BC63</f>
        <v>0</v>
      </c>
      <c r="AA63" s="19">
        <f>AC63+AD63+AE63</f>
        <v>0</v>
      </c>
      <c r="AB63" s="68"/>
      <c r="AC63" s="19"/>
      <c r="AD63" s="19"/>
      <c r="AE63" s="19"/>
      <c r="AF63" s="18">
        <f>AH63+AI63+AJ63</f>
        <v>0</v>
      </c>
      <c r="AG63" s="68"/>
      <c r="AH63" s="19"/>
      <c r="AI63" s="19"/>
      <c r="AJ63" s="24"/>
      <c r="AK63" s="19">
        <f>AM63+AN63+AO63</f>
        <v>76</v>
      </c>
      <c r="AL63" s="68"/>
      <c r="AM63" s="19">
        <v>74</v>
      </c>
      <c r="AN63" s="19"/>
      <c r="AO63" s="19">
        <v>2</v>
      </c>
      <c r="AP63" s="18">
        <f>AR63+AS63+AT63</f>
        <v>78</v>
      </c>
      <c r="AQ63" s="68">
        <v>6</v>
      </c>
      <c r="AR63" s="19">
        <v>76</v>
      </c>
      <c r="AS63" s="19"/>
      <c r="AT63" s="24">
        <v>2</v>
      </c>
      <c r="AU63" s="19">
        <f>AW63+AX63+AY63</f>
        <v>0</v>
      </c>
      <c r="AV63" s="68"/>
      <c r="AW63" s="19"/>
      <c r="AX63" s="19"/>
      <c r="AY63" s="19"/>
      <c r="AZ63" s="18">
        <f>BB63+BC63+BD63</f>
        <v>0</v>
      </c>
      <c r="BA63" s="68"/>
      <c r="BB63" s="19"/>
      <c r="BC63" s="19"/>
      <c r="BD63" s="19"/>
    </row>
    <row r="64" spans="1:68" ht="13.5" customHeight="1" x14ac:dyDescent="0.2">
      <c r="A64" s="66" t="s">
        <v>171</v>
      </c>
      <c r="B64" s="255" t="s">
        <v>172</v>
      </c>
      <c r="C64" s="255"/>
      <c r="D64" s="255"/>
      <c r="E64" s="255"/>
      <c r="F64" s="255"/>
      <c r="G64" s="255"/>
      <c r="H64" s="255"/>
      <c r="I64" s="255"/>
      <c r="J64" s="255"/>
      <c r="K64" s="19"/>
      <c r="L64" s="19"/>
      <c r="M64" s="19"/>
      <c r="N64" s="38"/>
      <c r="O64" s="19" t="s">
        <v>54</v>
      </c>
      <c r="P64" s="19"/>
      <c r="Q64" s="60">
        <f>R64+T64+U64+S64</f>
        <v>148</v>
      </c>
      <c r="R64" s="60"/>
      <c r="S64" s="61">
        <f>AB64+AG64+AL64+AQ64+AV64+BA64</f>
        <v>6</v>
      </c>
      <c r="T64" s="67">
        <f>AE64+AJ64+AO64+AT64+AY64+BD64</f>
        <v>4</v>
      </c>
      <c r="U64" s="19">
        <f>AC64+AH64+AM64+AR64+AW64+BB64</f>
        <v>138</v>
      </c>
      <c r="V64" s="19">
        <f>U64-W64-Y64-X64</f>
        <v>94</v>
      </c>
      <c r="W64" s="19"/>
      <c r="X64" s="19">
        <v>44</v>
      </c>
      <c r="Y64" s="19"/>
      <c r="Z64" s="19">
        <f>AD64+AI64+AN64+AS64+AX64+BC64</f>
        <v>0</v>
      </c>
      <c r="AA64" s="19">
        <f>AC64+AD64+AE64</f>
        <v>0</v>
      </c>
      <c r="AB64" s="68"/>
      <c r="AC64" s="19"/>
      <c r="AD64" s="19"/>
      <c r="AE64" s="19"/>
      <c r="AF64" s="18">
        <f>AH64+AI64+AJ64</f>
        <v>0</v>
      </c>
      <c r="AG64" s="68"/>
      <c r="AH64" s="19"/>
      <c r="AI64" s="19"/>
      <c r="AJ64" s="24"/>
      <c r="AK64" s="19">
        <f>AM64+AN64+AO64</f>
        <v>0</v>
      </c>
      <c r="AL64" s="68"/>
      <c r="AM64" s="19"/>
      <c r="AN64" s="19"/>
      <c r="AO64" s="19"/>
      <c r="AP64" s="18">
        <f>AR64+AS64+AT64</f>
        <v>78</v>
      </c>
      <c r="AQ64" s="68"/>
      <c r="AR64" s="19">
        <v>76</v>
      </c>
      <c r="AS64" s="19"/>
      <c r="AT64" s="24">
        <v>2</v>
      </c>
      <c r="AU64" s="19">
        <f>AW64+AX64+AY64</f>
        <v>64</v>
      </c>
      <c r="AV64" s="68">
        <v>6</v>
      </c>
      <c r="AW64" s="19">
        <v>62</v>
      </c>
      <c r="AX64" s="19"/>
      <c r="AY64" s="19">
        <v>2</v>
      </c>
      <c r="AZ64" s="18">
        <f>BB64+BC64+BD64</f>
        <v>0</v>
      </c>
      <c r="BA64" s="68"/>
      <c r="BB64" s="19"/>
      <c r="BC64" s="19"/>
      <c r="BD64" s="19"/>
    </row>
    <row r="65" spans="1:68" ht="14.25" customHeight="1" x14ac:dyDescent="0.2">
      <c r="A65" s="66" t="s">
        <v>83</v>
      </c>
      <c r="B65" s="255" t="s">
        <v>16</v>
      </c>
      <c r="C65" s="255"/>
      <c r="D65" s="255"/>
      <c r="E65" s="255"/>
      <c r="F65" s="255"/>
      <c r="G65" s="255"/>
      <c r="H65" s="255"/>
      <c r="I65" s="255"/>
      <c r="J65" s="255"/>
      <c r="K65" s="19"/>
      <c r="L65" s="19"/>
      <c r="M65" s="24"/>
      <c r="N65" s="194"/>
      <c r="O65" s="223" t="s">
        <v>56</v>
      </c>
      <c r="P65" s="19"/>
      <c r="Q65" s="60">
        <f>Z65</f>
        <v>72</v>
      </c>
      <c r="R65" s="60"/>
      <c r="S65" s="61"/>
      <c r="T65" s="67"/>
      <c r="U65" s="19"/>
      <c r="V65" s="19"/>
      <c r="W65" s="19"/>
      <c r="X65" s="19"/>
      <c r="Y65" s="19"/>
      <c r="Z65" s="19">
        <f>AD65+AI65+AN65+AS65+AX65+BC65</f>
        <v>72</v>
      </c>
      <c r="AA65" s="19">
        <f>AC65+AD65+AE65</f>
        <v>0</v>
      </c>
      <c r="AB65" s="68"/>
      <c r="AC65" s="19"/>
      <c r="AD65" s="19"/>
      <c r="AE65" s="19"/>
      <c r="AF65" s="18">
        <f>AH65+AI65+AJ65</f>
        <v>0</v>
      </c>
      <c r="AG65" s="68"/>
      <c r="AH65" s="19"/>
      <c r="AI65" s="19"/>
      <c r="AJ65" s="24"/>
      <c r="AK65" s="19">
        <f>AM65+AN65+AO65</f>
        <v>0</v>
      </c>
      <c r="AL65" s="68"/>
      <c r="AM65" s="19"/>
      <c r="AN65" s="19"/>
      <c r="AO65" s="19"/>
      <c r="AP65" s="18">
        <f>AR65+AS65+AT65</f>
        <v>0</v>
      </c>
      <c r="AQ65" s="68"/>
      <c r="AR65" s="19"/>
      <c r="AS65" s="70"/>
      <c r="AT65" s="24"/>
      <c r="AU65" s="19">
        <f>AW65+AX65+AY65</f>
        <v>72</v>
      </c>
      <c r="AV65" s="68"/>
      <c r="AW65" s="19"/>
      <c r="AX65" s="19">
        <v>72</v>
      </c>
      <c r="AY65" s="19"/>
      <c r="AZ65" s="18">
        <f>BB65+BC65+BD65</f>
        <v>0</v>
      </c>
      <c r="BA65" s="68"/>
      <c r="BB65" s="19"/>
      <c r="BC65" s="19"/>
      <c r="BD65" s="19"/>
    </row>
    <row r="66" spans="1:68" s="81" customFormat="1" ht="14.25" customHeight="1" x14ac:dyDescent="0.2">
      <c r="A66" s="115" t="s">
        <v>84</v>
      </c>
      <c r="B66" s="260" t="s">
        <v>17</v>
      </c>
      <c r="C66" s="260"/>
      <c r="D66" s="260"/>
      <c r="E66" s="260"/>
      <c r="F66" s="260"/>
      <c r="G66" s="260"/>
      <c r="H66" s="260"/>
      <c r="I66" s="260"/>
      <c r="J66" s="260"/>
      <c r="K66" s="70"/>
      <c r="L66" s="70"/>
      <c r="M66" s="71"/>
      <c r="N66" s="194"/>
      <c r="O66" s="224"/>
      <c r="P66" s="70"/>
      <c r="Q66" s="116">
        <f>Z66</f>
        <v>72</v>
      </c>
      <c r="R66" s="116"/>
      <c r="S66" s="117"/>
      <c r="T66" s="118"/>
      <c r="U66" s="70"/>
      <c r="V66" s="70"/>
      <c r="W66" s="70"/>
      <c r="X66" s="70"/>
      <c r="Y66" s="70"/>
      <c r="Z66" s="19">
        <f>AD66+AI66+AN66+AS66+AX66+BC66</f>
        <v>72</v>
      </c>
      <c r="AA66" s="19">
        <f>AC66+AD66+AE66</f>
        <v>0</v>
      </c>
      <c r="AB66" s="68"/>
      <c r="AC66" s="19"/>
      <c r="AD66" s="19"/>
      <c r="AE66" s="19"/>
      <c r="AF66" s="18">
        <f>AH66+AI66+AJ66</f>
        <v>0</v>
      </c>
      <c r="AG66" s="68"/>
      <c r="AH66" s="19"/>
      <c r="AI66" s="19"/>
      <c r="AJ66" s="24"/>
      <c r="AK66" s="19">
        <f>AM66+AN66+AO66</f>
        <v>0</v>
      </c>
      <c r="AL66" s="69"/>
      <c r="AM66" s="70"/>
      <c r="AN66" s="70"/>
      <c r="AO66" s="70"/>
      <c r="AP66" s="18">
        <f>AR66+AS66+AT66</f>
        <v>0</v>
      </c>
      <c r="AQ66" s="69"/>
      <c r="AR66" s="70"/>
      <c r="AS66" s="70"/>
      <c r="AT66" s="71"/>
      <c r="AU66" s="70">
        <f>AW66+AX66+AY66</f>
        <v>72</v>
      </c>
      <c r="AV66" s="69"/>
      <c r="AW66" s="70"/>
      <c r="AX66" s="70">
        <v>72</v>
      </c>
      <c r="AY66" s="70"/>
      <c r="AZ66" s="18">
        <f>BB66+BC66+BD66</f>
        <v>0</v>
      </c>
      <c r="BA66" s="119"/>
      <c r="BB66" s="42"/>
      <c r="BC66" s="42"/>
      <c r="BD66" s="42"/>
    </row>
    <row r="67" spans="1:68" s="21" customFormat="1" ht="31.5" customHeight="1" x14ac:dyDescent="0.2">
      <c r="A67" s="120" t="s">
        <v>85</v>
      </c>
      <c r="B67" s="256" t="s">
        <v>169</v>
      </c>
      <c r="C67" s="256"/>
      <c r="D67" s="256"/>
      <c r="E67" s="256"/>
      <c r="F67" s="256"/>
      <c r="G67" s="256"/>
      <c r="H67" s="256"/>
      <c r="I67" s="256"/>
      <c r="J67" s="256"/>
      <c r="K67" s="251" t="s">
        <v>54</v>
      </c>
      <c r="L67" s="251"/>
      <c r="M67" s="251"/>
      <c r="N67" s="251"/>
      <c r="O67" s="251"/>
      <c r="P67" s="251"/>
      <c r="Q67" s="121">
        <f>SUM(Q68:Q74)+S68</f>
        <v>624</v>
      </c>
      <c r="R67" s="121">
        <f t="shared" ref="R67:BD67" si="80">SUM(R68:R74)</f>
        <v>6</v>
      </c>
      <c r="S67" s="122">
        <f t="shared" si="80"/>
        <v>18</v>
      </c>
      <c r="T67" s="122">
        <f t="shared" si="80"/>
        <v>14</v>
      </c>
      <c r="U67" s="122">
        <f t="shared" si="80"/>
        <v>442</v>
      </c>
      <c r="V67" s="122">
        <f t="shared" si="80"/>
        <v>292</v>
      </c>
      <c r="W67" s="122">
        <f t="shared" si="80"/>
        <v>0</v>
      </c>
      <c r="X67" s="122">
        <f t="shared" si="80"/>
        <v>120</v>
      </c>
      <c r="Y67" s="122">
        <f t="shared" si="80"/>
        <v>30</v>
      </c>
      <c r="Z67" s="122">
        <f t="shared" si="80"/>
        <v>144</v>
      </c>
      <c r="AA67" s="122">
        <f t="shared" si="80"/>
        <v>0</v>
      </c>
      <c r="AB67" s="122">
        <f t="shared" si="80"/>
        <v>0</v>
      </c>
      <c r="AC67" s="122">
        <f t="shared" si="80"/>
        <v>0</v>
      </c>
      <c r="AD67" s="122">
        <f t="shared" si="80"/>
        <v>0</v>
      </c>
      <c r="AE67" s="122">
        <f t="shared" si="80"/>
        <v>0</v>
      </c>
      <c r="AF67" s="121">
        <f t="shared" si="80"/>
        <v>0</v>
      </c>
      <c r="AG67" s="122">
        <f t="shared" si="80"/>
        <v>0</v>
      </c>
      <c r="AH67" s="122">
        <f t="shared" si="80"/>
        <v>0</v>
      </c>
      <c r="AI67" s="122">
        <f t="shared" si="80"/>
        <v>0</v>
      </c>
      <c r="AJ67" s="123">
        <f t="shared" si="80"/>
        <v>0</v>
      </c>
      <c r="AK67" s="122">
        <f t="shared" si="80"/>
        <v>76</v>
      </c>
      <c r="AL67" s="122">
        <f t="shared" si="80"/>
        <v>0</v>
      </c>
      <c r="AM67" s="122">
        <f t="shared" si="80"/>
        <v>74</v>
      </c>
      <c r="AN67" s="122">
        <f t="shared" si="80"/>
        <v>0</v>
      </c>
      <c r="AO67" s="122">
        <f t="shared" si="80"/>
        <v>2</v>
      </c>
      <c r="AP67" s="121">
        <f t="shared" si="80"/>
        <v>156</v>
      </c>
      <c r="AQ67" s="122">
        <f t="shared" si="80"/>
        <v>6</v>
      </c>
      <c r="AR67" s="122">
        <f t="shared" si="80"/>
        <v>152</v>
      </c>
      <c r="AS67" s="122">
        <f t="shared" si="80"/>
        <v>0</v>
      </c>
      <c r="AT67" s="122">
        <f t="shared" si="80"/>
        <v>4</v>
      </c>
      <c r="AU67" s="122">
        <f t="shared" si="80"/>
        <v>224</v>
      </c>
      <c r="AV67" s="122">
        <f t="shared" si="80"/>
        <v>6</v>
      </c>
      <c r="AW67" s="122">
        <f t="shared" si="80"/>
        <v>216</v>
      </c>
      <c r="AX67" s="122">
        <f t="shared" si="80"/>
        <v>0</v>
      </c>
      <c r="AY67" s="123">
        <f t="shared" si="80"/>
        <v>8</v>
      </c>
      <c r="AZ67" s="107">
        <f t="shared" si="80"/>
        <v>144</v>
      </c>
      <c r="BA67" s="107">
        <f t="shared" si="80"/>
        <v>6</v>
      </c>
      <c r="BB67" s="107">
        <f t="shared" si="80"/>
        <v>0</v>
      </c>
      <c r="BC67" s="107">
        <f t="shared" si="80"/>
        <v>144</v>
      </c>
      <c r="BD67" s="107">
        <f t="shared" si="80"/>
        <v>0</v>
      </c>
      <c r="BE67" s="14" t="s">
        <v>86</v>
      </c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1:68" s="21" customFormat="1" ht="11.25" customHeight="1" x14ac:dyDescent="0.2">
      <c r="A68" s="105"/>
      <c r="B68" s="245" t="s">
        <v>81</v>
      </c>
      <c r="C68" s="245"/>
      <c r="D68" s="245"/>
      <c r="E68" s="245"/>
      <c r="F68" s="245"/>
      <c r="G68" s="245"/>
      <c r="H68" s="245"/>
      <c r="I68" s="245"/>
      <c r="J68" s="245"/>
      <c r="K68" s="109"/>
      <c r="L68" s="109"/>
      <c r="M68" s="109"/>
      <c r="N68" s="109"/>
      <c r="O68" s="109"/>
      <c r="P68" s="109" t="s">
        <v>54</v>
      </c>
      <c r="Q68" s="60"/>
      <c r="R68" s="60"/>
      <c r="S68" s="61">
        <v>6</v>
      </c>
      <c r="T68" s="110"/>
      <c r="U68" s="109"/>
      <c r="V68" s="109"/>
      <c r="W68" s="109"/>
      <c r="X68" s="109"/>
      <c r="Y68" s="109"/>
      <c r="Z68" s="109"/>
      <c r="AA68" s="109"/>
      <c r="AB68" s="111"/>
      <c r="AC68" s="109"/>
      <c r="AD68" s="109"/>
      <c r="AE68" s="109"/>
      <c r="AF68" s="112"/>
      <c r="AG68" s="111"/>
      <c r="AH68" s="109"/>
      <c r="AI68" s="109"/>
      <c r="AJ68" s="113"/>
      <c r="AK68" s="109"/>
      <c r="AL68" s="111"/>
      <c r="AM68" s="109"/>
      <c r="AN68" s="109"/>
      <c r="AO68" s="109"/>
      <c r="AP68" s="112"/>
      <c r="AQ68" s="111"/>
      <c r="AR68" s="109"/>
      <c r="AS68" s="109"/>
      <c r="AT68" s="109"/>
      <c r="AU68" s="111"/>
      <c r="AV68" s="111"/>
      <c r="AW68" s="109"/>
      <c r="AX68" s="109"/>
      <c r="AY68" s="113"/>
      <c r="AZ68" s="109"/>
      <c r="BA68" s="111">
        <v>6</v>
      </c>
      <c r="BB68" s="109"/>
      <c r="BC68" s="109"/>
      <c r="BD68" s="109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1:68" s="21" customFormat="1" ht="21.75" customHeight="1" x14ac:dyDescent="0.2">
      <c r="A69" s="66" t="s">
        <v>87</v>
      </c>
      <c r="B69" s="257" t="s">
        <v>177</v>
      </c>
      <c r="C69" s="257"/>
      <c r="D69" s="257"/>
      <c r="E69" s="257"/>
      <c r="F69" s="257"/>
      <c r="G69" s="257"/>
      <c r="H69" s="257"/>
      <c r="I69" s="257"/>
      <c r="J69" s="257"/>
      <c r="K69" s="33"/>
      <c r="L69" s="33"/>
      <c r="M69" s="33"/>
      <c r="N69" s="33" t="s">
        <v>54</v>
      </c>
      <c r="O69" s="33"/>
      <c r="P69" s="33"/>
      <c r="Q69" s="60">
        <f>R69+T69+U69+S69</f>
        <v>166</v>
      </c>
      <c r="R69" s="60">
        <v>6</v>
      </c>
      <c r="S69" s="61">
        <f>AB69+AG69+AL69+AQ69+AV69+BA69</f>
        <v>6</v>
      </c>
      <c r="T69" s="67">
        <f>AE69+AJ69+AO69+AT69+AY69+BD69</f>
        <v>4</v>
      </c>
      <c r="U69" s="19">
        <f>AC69+AH69+AM69+AR69+AW69+BB69</f>
        <v>150</v>
      </c>
      <c r="V69" s="19">
        <f>U69-W69-Y69-X69</f>
        <v>112</v>
      </c>
      <c r="W69" s="19"/>
      <c r="X69" s="19">
        <v>38</v>
      </c>
      <c r="Y69" s="19"/>
      <c r="Z69" s="19">
        <f>AD69+AI69+AN69+AS69+AX69+BC69</f>
        <v>0</v>
      </c>
      <c r="AA69" s="19">
        <f>AC69+AD69+AE69</f>
        <v>0</v>
      </c>
      <c r="AB69" s="68"/>
      <c r="AC69" s="19"/>
      <c r="AD69" s="19"/>
      <c r="AE69" s="19"/>
      <c r="AF69" s="18">
        <f>AH69+AI69+AJ69</f>
        <v>0</v>
      </c>
      <c r="AG69" s="68"/>
      <c r="AH69" s="19"/>
      <c r="AI69" s="19"/>
      <c r="AJ69" s="24"/>
      <c r="AK69" s="19">
        <f>AM69+AN69+AO69</f>
        <v>76</v>
      </c>
      <c r="AL69" s="68"/>
      <c r="AM69" s="19">
        <v>74</v>
      </c>
      <c r="AN69" s="19"/>
      <c r="AO69" s="19">
        <v>2</v>
      </c>
      <c r="AP69" s="18">
        <f>AR69+AS69+AT69</f>
        <v>78</v>
      </c>
      <c r="AQ69" s="68">
        <v>6</v>
      </c>
      <c r="AR69" s="19">
        <v>76</v>
      </c>
      <c r="AS69" s="19"/>
      <c r="AT69" s="19">
        <v>2</v>
      </c>
      <c r="AU69" s="19">
        <f>AW69+AX69+AY69</f>
        <v>0</v>
      </c>
      <c r="AV69" s="32"/>
      <c r="AW69" s="19"/>
      <c r="AX69" s="19"/>
      <c r="AY69" s="24"/>
      <c r="AZ69" s="19">
        <f>BB69+BC69+BD69</f>
        <v>0</v>
      </c>
      <c r="BA69" s="68"/>
      <c r="BB69" s="19"/>
      <c r="BC69" s="19"/>
      <c r="BD69" s="19"/>
    </row>
    <row r="70" spans="1:68" s="21" customFormat="1" ht="13.5" customHeight="1" x14ac:dyDescent="0.2">
      <c r="A70" s="66" t="s">
        <v>88</v>
      </c>
      <c r="B70" s="257" t="s">
        <v>175</v>
      </c>
      <c r="C70" s="257"/>
      <c r="D70" s="257"/>
      <c r="E70" s="257"/>
      <c r="F70" s="257"/>
      <c r="G70" s="257"/>
      <c r="H70" s="257"/>
      <c r="I70" s="257"/>
      <c r="J70" s="257"/>
      <c r="K70" s="33"/>
      <c r="L70" s="33"/>
      <c r="M70" s="33"/>
      <c r="N70" s="33"/>
      <c r="O70" s="33" t="s">
        <v>56</v>
      </c>
      <c r="P70" s="33"/>
      <c r="Q70" s="60">
        <f t="shared" ref="Q70:Q71" si="81">T70+U70+S70</f>
        <v>128</v>
      </c>
      <c r="R70" s="60"/>
      <c r="S70" s="61">
        <f>AB70+AG70+AL70+AQ70+AV70+BA70</f>
        <v>0</v>
      </c>
      <c r="T70" s="67">
        <f t="shared" ref="T70:T71" si="82">AE70+AJ70+AO70+AT70+AY70+BD70</f>
        <v>4</v>
      </c>
      <c r="U70" s="19">
        <f t="shared" ref="U70:U71" si="83">AC70+AH70+AM70+AR70+AW70+BB70</f>
        <v>124</v>
      </c>
      <c r="V70" s="19">
        <f t="shared" ref="V70:V71" si="84">U70-W70-Y70-X70</f>
        <v>90</v>
      </c>
      <c r="W70" s="19"/>
      <c r="X70" s="19">
        <v>34</v>
      </c>
      <c r="Y70" s="19"/>
      <c r="Z70" s="19">
        <f t="shared" ref="Z70:Z71" si="85">AD70+AI70+AN70+AS70+AX70+BC70</f>
        <v>0</v>
      </c>
      <c r="AA70" s="19">
        <f t="shared" ref="AA70:AA71" si="86">AC70+AD70+AE70</f>
        <v>0</v>
      </c>
      <c r="AB70" s="68"/>
      <c r="AC70" s="19"/>
      <c r="AD70" s="19"/>
      <c r="AE70" s="19"/>
      <c r="AF70" s="18">
        <f t="shared" ref="AF70:AF71" si="87">AH70+AI70+AJ70</f>
        <v>0</v>
      </c>
      <c r="AG70" s="68"/>
      <c r="AH70" s="19"/>
      <c r="AI70" s="19"/>
      <c r="AJ70" s="24"/>
      <c r="AK70" s="19">
        <f t="shared" ref="AK70:AK71" si="88">AM70+AN70+AO70</f>
        <v>0</v>
      </c>
      <c r="AL70" s="68"/>
      <c r="AM70" s="19"/>
      <c r="AN70" s="19"/>
      <c r="AO70" s="19"/>
      <c r="AP70" s="18">
        <f t="shared" ref="AP70:AP71" si="89">AR70+AS70+AT70</f>
        <v>78</v>
      </c>
      <c r="AQ70" s="68"/>
      <c r="AR70" s="19">
        <v>76</v>
      </c>
      <c r="AS70" s="19"/>
      <c r="AT70" s="19">
        <v>2</v>
      </c>
      <c r="AU70" s="19">
        <f t="shared" ref="AU70:AU71" si="90">AW70+AX70+AY70</f>
        <v>50</v>
      </c>
      <c r="AV70" s="32"/>
      <c r="AW70" s="19">
        <v>48</v>
      </c>
      <c r="AX70" s="19"/>
      <c r="AY70" s="24">
        <v>2</v>
      </c>
      <c r="AZ70" s="19">
        <f t="shared" ref="AZ70:AZ71" si="91">BB70+BC70+BD70</f>
        <v>0</v>
      </c>
      <c r="BA70" s="68"/>
      <c r="BB70" s="19"/>
      <c r="BC70" s="19"/>
      <c r="BD70" s="19"/>
    </row>
    <row r="71" spans="1:68" s="21" customFormat="1" ht="14.25" customHeight="1" x14ac:dyDescent="0.2">
      <c r="A71" s="66" t="s">
        <v>174</v>
      </c>
      <c r="B71" s="257" t="s">
        <v>176</v>
      </c>
      <c r="C71" s="257"/>
      <c r="D71" s="257"/>
      <c r="E71" s="257"/>
      <c r="F71" s="257"/>
      <c r="G71" s="257"/>
      <c r="H71" s="257"/>
      <c r="I71" s="257"/>
      <c r="J71" s="257"/>
      <c r="K71" s="33"/>
      <c r="L71" s="33"/>
      <c r="M71" s="33"/>
      <c r="N71" s="33"/>
      <c r="O71" s="33" t="s">
        <v>54</v>
      </c>
      <c r="P71" s="205"/>
      <c r="Q71" s="60">
        <f t="shared" si="81"/>
        <v>108</v>
      </c>
      <c r="R71" s="60"/>
      <c r="S71" s="61">
        <f>AB71+AG71+AL71+AQ71+AV71+BA71</f>
        <v>6</v>
      </c>
      <c r="T71" s="67">
        <f t="shared" si="82"/>
        <v>4</v>
      </c>
      <c r="U71" s="19">
        <f t="shared" si="83"/>
        <v>98</v>
      </c>
      <c r="V71" s="19">
        <f t="shared" si="84"/>
        <v>40</v>
      </c>
      <c r="W71" s="19"/>
      <c r="X71" s="19">
        <v>28</v>
      </c>
      <c r="Y71" s="19">
        <v>30</v>
      </c>
      <c r="Z71" s="19">
        <f t="shared" si="85"/>
        <v>0</v>
      </c>
      <c r="AA71" s="19">
        <f t="shared" si="86"/>
        <v>0</v>
      </c>
      <c r="AB71" s="68"/>
      <c r="AC71" s="19"/>
      <c r="AD71" s="19"/>
      <c r="AE71" s="19"/>
      <c r="AF71" s="18">
        <f t="shared" si="87"/>
        <v>0</v>
      </c>
      <c r="AG71" s="68"/>
      <c r="AH71" s="19"/>
      <c r="AI71" s="19"/>
      <c r="AJ71" s="24"/>
      <c r="AK71" s="19">
        <f t="shared" si="88"/>
        <v>0</v>
      </c>
      <c r="AL71" s="68"/>
      <c r="AM71" s="19"/>
      <c r="AN71" s="19"/>
      <c r="AO71" s="19"/>
      <c r="AP71" s="18">
        <f t="shared" si="89"/>
        <v>0</v>
      </c>
      <c r="AQ71" s="68"/>
      <c r="AR71" s="19"/>
      <c r="AS71" s="19"/>
      <c r="AT71" s="19"/>
      <c r="AU71" s="19">
        <f t="shared" si="90"/>
        <v>102</v>
      </c>
      <c r="AV71" s="32">
        <v>6</v>
      </c>
      <c r="AW71" s="19">
        <v>98</v>
      </c>
      <c r="AX71" s="19"/>
      <c r="AY71" s="24">
        <v>4</v>
      </c>
      <c r="AZ71" s="19">
        <f t="shared" si="91"/>
        <v>0</v>
      </c>
      <c r="BA71" s="68"/>
      <c r="BB71" s="19"/>
      <c r="BC71" s="19"/>
      <c r="BD71" s="19"/>
    </row>
    <row r="72" spans="1:68" ht="20.25" customHeight="1" x14ac:dyDescent="0.2">
      <c r="A72" s="66" t="s">
        <v>245</v>
      </c>
      <c r="B72" s="222" t="s">
        <v>181</v>
      </c>
      <c r="C72" s="222"/>
      <c r="D72" s="222"/>
      <c r="E72" s="222"/>
      <c r="F72" s="222"/>
      <c r="G72" s="222"/>
      <c r="H72" s="222"/>
      <c r="I72" s="222"/>
      <c r="J72" s="222"/>
      <c r="K72" s="33"/>
      <c r="L72" s="33"/>
      <c r="M72" s="33"/>
      <c r="N72" s="205"/>
      <c r="O72" s="33" t="s">
        <v>56</v>
      </c>
      <c r="P72" s="33"/>
      <c r="Q72" s="60">
        <f>R72+T72+U72+S72</f>
        <v>72</v>
      </c>
      <c r="R72" s="60"/>
      <c r="S72" s="61">
        <f>AB72+AG72+AL72+AQ72+AV72+BA72</f>
        <v>0</v>
      </c>
      <c r="T72" s="67">
        <f>AE72+AJ72+AO72+AT72+AY72+BD72</f>
        <v>2</v>
      </c>
      <c r="U72" s="19">
        <f>AC72+AH72+AM72+AR72+AW72+BB72</f>
        <v>70</v>
      </c>
      <c r="V72" s="19">
        <f>U72-W72-Y72-X72</f>
        <v>50</v>
      </c>
      <c r="W72" s="19"/>
      <c r="X72" s="19">
        <v>20</v>
      </c>
      <c r="Y72" s="19"/>
      <c r="Z72" s="19">
        <f>AD72+AI72+AN72+AS72+AX72+BC72</f>
        <v>0</v>
      </c>
      <c r="AA72" s="19">
        <f>AC72+AD72+AE72</f>
        <v>0</v>
      </c>
      <c r="AB72" s="68"/>
      <c r="AC72" s="19"/>
      <c r="AD72" s="19"/>
      <c r="AE72" s="19"/>
      <c r="AF72" s="18">
        <f>AH72+AI72+AJ72</f>
        <v>0</v>
      </c>
      <c r="AG72" s="68"/>
      <c r="AH72" s="19"/>
      <c r="AI72" s="19"/>
      <c r="AJ72" s="24"/>
      <c r="AK72" s="19">
        <f>AM72+AN72+AO72</f>
        <v>0</v>
      </c>
      <c r="AL72" s="68"/>
      <c r="AM72" s="19"/>
      <c r="AN72" s="19"/>
      <c r="AO72" s="19"/>
      <c r="AP72" s="18">
        <f>AR72+AS72+AT72</f>
        <v>0</v>
      </c>
      <c r="AQ72" s="68"/>
      <c r="AR72" s="19"/>
      <c r="AS72" s="19"/>
      <c r="AT72" s="24"/>
      <c r="AU72" s="19">
        <f>AW72+AX72+AY72</f>
        <v>72</v>
      </c>
      <c r="AV72" s="68"/>
      <c r="AW72" s="19">
        <v>70</v>
      </c>
      <c r="AX72" s="19"/>
      <c r="AY72" s="19">
        <v>2</v>
      </c>
      <c r="AZ72" s="18">
        <f>BB72+BC72+BD72</f>
        <v>0</v>
      </c>
      <c r="BA72" s="68"/>
      <c r="BB72" s="19"/>
      <c r="BC72" s="19"/>
      <c r="BD72" s="19"/>
    </row>
    <row r="73" spans="1:68" s="21" customFormat="1" ht="13.5" customHeight="1" x14ac:dyDescent="0.2">
      <c r="A73" s="66" t="s">
        <v>89</v>
      </c>
      <c r="B73" s="247" t="s">
        <v>16</v>
      </c>
      <c r="C73" s="247"/>
      <c r="D73" s="247"/>
      <c r="E73" s="247"/>
      <c r="F73" s="247"/>
      <c r="G73" s="247"/>
      <c r="H73" s="247"/>
      <c r="I73" s="247"/>
      <c r="J73" s="247"/>
      <c r="K73" s="33"/>
      <c r="L73" s="33"/>
      <c r="M73" s="33"/>
      <c r="N73" s="33"/>
      <c r="O73" s="208"/>
      <c r="P73" s="254" t="s">
        <v>56</v>
      </c>
      <c r="Q73" s="60">
        <f>Z73</f>
        <v>72</v>
      </c>
      <c r="R73" s="60"/>
      <c r="S73" s="61"/>
      <c r="T73" s="67"/>
      <c r="U73" s="19"/>
      <c r="V73" s="19"/>
      <c r="W73" s="19"/>
      <c r="X73" s="19"/>
      <c r="Y73" s="19"/>
      <c r="Z73" s="19">
        <f>AD73+AI73+AN73+AS73+AX73+BC73</f>
        <v>72</v>
      </c>
      <c r="AA73" s="19"/>
      <c r="AB73" s="68"/>
      <c r="AC73" s="19"/>
      <c r="AD73" s="19"/>
      <c r="AE73" s="19"/>
      <c r="AF73" s="18"/>
      <c r="AG73" s="68"/>
      <c r="AH73" s="19"/>
      <c r="AI73" s="19"/>
      <c r="AJ73" s="24"/>
      <c r="AK73" s="19"/>
      <c r="AL73" s="68"/>
      <c r="AM73" s="19"/>
      <c r="AN73" s="19"/>
      <c r="AO73" s="19"/>
      <c r="AP73" s="18"/>
      <c r="AQ73" s="68"/>
      <c r="AR73" s="19"/>
      <c r="AS73" s="19"/>
      <c r="AT73" s="19"/>
      <c r="AU73" s="19">
        <f>AW73+AX73+AY73</f>
        <v>0</v>
      </c>
      <c r="AV73" s="68"/>
      <c r="AW73" s="19"/>
      <c r="AX73" s="70"/>
      <c r="AY73" s="24"/>
      <c r="AZ73" s="19">
        <f>BB73+BC73+BD73</f>
        <v>72</v>
      </c>
      <c r="BA73" s="68"/>
      <c r="BB73" s="19"/>
      <c r="BC73" s="19">
        <v>72</v>
      </c>
      <c r="BD73" s="19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1:68" ht="11.25" customHeight="1" x14ac:dyDescent="0.2">
      <c r="A74" s="66" t="s">
        <v>90</v>
      </c>
      <c r="B74" s="248" t="s">
        <v>17</v>
      </c>
      <c r="C74" s="248"/>
      <c r="D74" s="248"/>
      <c r="E74" s="248"/>
      <c r="F74" s="248"/>
      <c r="G74" s="248"/>
      <c r="H74" s="248"/>
      <c r="I74" s="248"/>
      <c r="J74" s="248"/>
      <c r="K74" s="33"/>
      <c r="L74" s="33"/>
      <c r="M74" s="206"/>
      <c r="N74" s="206"/>
      <c r="O74" s="207"/>
      <c r="P74" s="253"/>
      <c r="Q74" s="60">
        <f>Z74</f>
        <v>72</v>
      </c>
      <c r="R74" s="60"/>
      <c r="S74" s="61"/>
      <c r="T74" s="67"/>
      <c r="U74" s="19"/>
      <c r="V74" s="19"/>
      <c r="W74" s="19"/>
      <c r="X74" s="19"/>
      <c r="Y74" s="19"/>
      <c r="Z74" s="19">
        <f>AD74+AI74+AN74+AS74+AX74+BC74</f>
        <v>72</v>
      </c>
      <c r="AA74" s="19">
        <f>AC74+AD74+AE74</f>
        <v>0</v>
      </c>
      <c r="AB74" s="68"/>
      <c r="AC74" s="19"/>
      <c r="AD74" s="19"/>
      <c r="AE74" s="19"/>
      <c r="AF74" s="18">
        <f>AH74+AI74+AJ74</f>
        <v>0</v>
      </c>
      <c r="AG74" s="68"/>
      <c r="AH74" s="19"/>
      <c r="AI74" s="19"/>
      <c r="AJ74" s="24"/>
      <c r="AK74" s="19">
        <f>AM74+AN74+AO74</f>
        <v>0</v>
      </c>
      <c r="AL74" s="68"/>
      <c r="AM74" s="19"/>
      <c r="AN74" s="19"/>
      <c r="AO74" s="19"/>
      <c r="AP74" s="18">
        <f>AR74+AS74+AT74</f>
        <v>0</v>
      </c>
      <c r="AQ74" s="68"/>
      <c r="AR74" s="19"/>
      <c r="AS74" s="19"/>
      <c r="AT74" s="19"/>
      <c r="AU74" s="19">
        <f>AW74+AX74+AY74</f>
        <v>0</v>
      </c>
      <c r="AV74" s="68"/>
      <c r="AW74" s="19"/>
      <c r="AX74" s="19"/>
      <c r="AY74" s="24"/>
      <c r="AZ74" s="19">
        <f>BB74+BC74+BD74</f>
        <v>72</v>
      </c>
      <c r="BA74" s="68"/>
      <c r="BB74" s="19"/>
      <c r="BC74" s="19">
        <v>72</v>
      </c>
      <c r="BD74" s="19"/>
      <c r="BE74" s="215"/>
      <c r="BF74" s="215"/>
      <c r="BG74" s="215"/>
      <c r="BH74" s="21"/>
      <c r="BI74" s="21"/>
      <c r="BJ74" s="21"/>
      <c r="BK74" s="21"/>
      <c r="BL74" s="21"/>
      <c r="BM74" s="21"/>
      <c r="BN74" s="21"/>
      <c r="BO74" s="21"/>
      <c r="BP74" s="21"/>
    </row>
    <row r="75" spans="1:68" s="21" customFormat="1" ht="21.75" customHeight="1" x14ac:dyDescent="0.2">
      <c r="A75" s="105" t="s">
        <v>91</v>
      </c>
      <c r="B75" s="249" t="s">
        <v>170</v>
      </c>
      <c r="C75" s="249"/>
      <c r="D75" s="249"/>
      <c r="E75" s="249"/>
      <c r="F75" s="249"/>
      <c r="G75" s="249"/>
      <c r="H75" s="249"/>
      <c r="I75" s="249"/>
      <c r="J75" s="249"/>
      <c r="K75" s="250" t="s">
        <v>54</v>
      </c>
      <c r="L75" s="250"/>
      <c r="M75" s="250"/>
      <c r="N75" s="250"/>
      <c r="O75" s="250"/>
      <c r="P75" s="251"/>
      <c r="Q75" s="106">
        <f>SUM(Q76:Q80)+S76</f>
        <v>296</v>
      </c>
      <c r="R75" s="106">
        <f t="shared" ref="R75:BD75" si="92">SUM(R76:R80)</f>
        <v>0</v>
      </c>
      <c r="S75" s="107">
        <f t="shared" si="92"/>
        <v>12</v>
      </c>
      <c r="T75" s="107">
        <f t="shared" si="92"/>
        <v>6</v>
      </c>
      <c r="U75" s="107">
        <f t="shared" si="92"/>
        <v>170</v>
      </c>
      <c r="V75" s="107">
        <f t="shared" si="92"/>
        <v>96</v>
      </c>
      <c r="W75" s="107">
        <f t="shared" si="92"/>
        <v>0</v>
      </c>
      <c r="X75" s="107">
        <f t="shared" si="92"/>
        <v>54</v>
      </c>
      <c r="Y75" s="107">
        <f t="shared" si="92"/>
        <v>20</v>
      </c>
      <c r="Z75" s="107">
        <f t="shared" si="92"/>
        <v>108</v>
      </c>
      <c r="AA75" s="107">
        <f t="shared" si="92"/>
        <v>0</v>
      </c>
      <c r="AB75" s="107">
        <f t="shared" si="92"/>
        <v>0</v>
      </c>
      <c r="AC75" s="107">
        <f t="shared" si="92"/>
        <v>0</v>
      </c>
      <c r="AD75" s="107">
        <f t="shared" si="92"/>
        <v>0</v>
      </c>
      <c r="AE75" s="107">
        <f t="shared" si="92"/>
        <v>0</v>
      </c>
      <c r="AF75" s="106">
        <f t="shared" si="92"/>
        <v>0</v>
      </c>
      <c r="AG75" s="107">
        <f t="shared" si="92"/>
        <v>0</v>
      </c>
      <c r="AH75" s="107">
        <f t="shared" si="92"/>
        <v>0</v>
      </c>
      <c r="AI75" s="107">
        <f t="shared" si="92"/>
        <v>0</v>
      </c>
      <c r="AJ75" s="108">
        <f t="shared" si="92"/>
        <v>0</v>
      </c>
      <c r="AK75" s="107">
        <f t="shared" si="92"/>
        <v>0</v>
      </c>
      <c r="AL75" s="107">
        <f t="shared" si="92"/>
        <v>0</v>
      </c>
      <c r="AM75" s="107">
        <f t="shared" si="92"/>
        <v>0</v>
      </c>
      <c r="AN75" s="107">
        <f t="shared" si="92"/>
        <v>0</v>
      </c>
      <c r="AO75" s="107">
        <f t="shared" si="92"/>
        <v>0</v>
      </c>
      <c r="AP75" s="106">
        <f t="shared" si="92"/>
        <v>0</v>
      </c>
      <c r="AQ75" s="107">
        <f t="shared" si="92"/>
        <v>0</v>
      </c>
      <c r="AR75" s="107">
        <f t="shared" si="92"/>
        <v>0</v>
      </c>
      <c r="AS75" s="107">
        <f t="shared" si="92"/>
        <v>0</v>
      </c>
      <c r="AT75" s="107">
        <f t="shared" si="92"/>
        <v>0</v>
      </c>
      <c r="AU75" s="107">
        <f t="shared" si="92"/>
        <v>58</v>
      </c>
      <c r="AV75" s="107">
        <f t="shared" si="92"/>
        <v>0</v>
      </c>
      <c r="AW75" s="107">
        <f t="shared" si="92"/>
        <v>56</v>
      </c>
      <c r="AX75" s="107">
        <f t="shared" si="92"/>
        <v>0</v>
      </c>
      <c r="AY75" s="108">
        <f t="shared" si="92"/>
        <v>2</v>
      </c>
      <c r="AZ75" s="122">
        <f t="shared" si="92"/>
        <v>226</v>
      </c>
      <c r="BA75" s="122">
        <f t="shared" si="92"/>
        <v>12</v>
      </c>
      <c r="BB75" s="122">
        <f t="shared" si="92"/>
        <v>114</v>
      </c>
      <c r="BC75" s="122">
        <f t="shared" si="92"/>
        <v>108</v>
      </c>
      <c r="BD75" s="122">
        <f t="shared" si="92"/>
        <v>4</v>
      </c>
      <c r="BE75" s="14"/>
    </row>
    <row r="76" spans="1:68" ht="13.5" customHeight="1" x14ac:dyDescent="0.2">
      <c r="A76" s="125"/>
      <c r="B76" s="245" t="s">
        <v>81</v>
      </c>
      <c r="C76" s="245"/>
      <c r="D76" s="245"/>
      <c r="E76" s="245"/>
      <c r="F76" s="245"/>
      <c r="G76" s="245"/>
      <c r="H76" s="245"/>
      <c r="I76" s="245"/>
      <c r="J76" s="245"/>
      <c r="K76" s="109"/>
      <c r="L76" s="109"/>
      <c r="M76" s="109"/>
      <c r="N76" s="109"/>
      <c r="O76" s="109"/>
      <c r="P76" s="109" t="s">
        <v>54</v>
      </c>
      <c r="Q76" s="60"/>
      <c r="R76" s="60"/>
      <c r="S76" s="61">
        <v>6</v>
      </c>
      <c r="T76" s="126"/>
      <c r="U76" s="127"/>
      <c r="V76" s="127"/>
      <c r="W76" s="127"/>
      <c r="X76" s="127"/>
      <c r="Y76" s="127"/>
      <c r="Z76" s="127"/>
      <c r="AA76" s="127"/>
      <c r="AB76" s="128"/>
      <c r="AC76" s="127"/>
      <c r="AD76" s="127"/>
      <c r="AE76" s="127"/>
      <c r="AF76" s="129"/>
      <c r="AG76" s="128"/>
      <c r="AH76" s="127"/>
      <c r="AI76" s="127"/>
      <c r="AJ76" s="130"/>
      <c r="AK76" s="127"/>
      <c r="AL76" s="128"/>
      <c r="AM76" s="127"/>
      <c r="AN76" s="127"/>
      <c r="AO76" s="127"/>
      <c r="AP76" s="129"/>
      <c r="AQ76" s="128"/>
      <c r="AR76" s="127"/>
      <c r="AS76" s="127"/>
      <c r="AT76" s="127"/>
      <c r="AU76" s="127"/>
      <c r="AV76" s="111"/>
      <c r="AW76" s="127"/>
      <c r="AX76" s="127"/>
      <c r="AY76" s="130"/>
      <c r="AZ76" s="111"/>
      <c r="BA76" s="111">
        <v>6</v>
      </c>
      <c r="BB76" s="127"/>
      <c r="BC76" s="127"/>
      <c r="BD76" s="127"/>
    </row>
    <row r="77" spans="1:68" ht="12.75" customHeight="1" x14ac:dyDescent="0.2">
      <c r="A77" s="66" t="s">
        <v>92</v>
      </c>
      <c r="B77" s="246" t="s">
        <v>179</v>
      </c>
      <c r="C77" s="246"/>
      <c r="D77" s="246"/>
      <c r="E77" s="246"/>
      <c r="F77" s="246"/>
      <c r="G77" s="246"/>
      <c r="H77" s="246"/>
      <c r="I77" s="246"/>
      <c r="J77" s="246"/>
      <c r="K77" s="19"/>
      <c r="L77" s="19"/>
      <c r="M77" s="19"/>
      <c r="N77" s="19"/>
      <c r="O77" s="19"/>
      <c r="P77" s="210" t="s">
        <v>54</v>
      </c>
      <c r="Q77" s="60">
        <f t="shared" ref="Q77" si="93">T77+U77+S77</f>
        <v>126</v>
      </c>
      <c r="R77" s="60"/>
      <c r="S77" s="61">
        <f>AB77+AG77+AL77+AQ77+AV77+BA77</f>
        <v>6</v>
      </c>
      <c r="T77" s="67">
        <f>AE77+AJ77+AO77+AT77+AY77+BD77</f>
        <v>4</v>
      </c>
      <c r="U77" s="19">
        <f>AC77+AH77+AM77+AR77+AW77+BB77</f>
        <v>116</v>
      </c>
      <c r="V77" s="19">
        <f>U77-W77-Y77-X77</f>
        <v>58</v>
      </c>
      <c r="W77" s="19"/>
      <c r="X77" s="19">
        <v>38</v>
      </c>
      <c r="Y77" s="19">
        <v>20</v>
      </c>
      <c r="Z77" s="19">
        <f t="shared" ref="Z77:Z82" si="94">AD77+AI77+AN77+AS77+AX77+BC77</f>
        <v>0</v>
      </c>
      <c r="AA77" s="19">
        <f>AC77+AD77+AE77</f>
        <v>0</v>
      </c>
      <c r="AB77" s="68"/>
      <c r="AC77" s="19"/>
      <c r="AD77" s="19"/>
      <c r="AE77" s="19"/>
      <c r="AF77" s="18">
        <f>AH77+AI77+AJ77</f>
        <v>0</v>
      </c>
      <c r="AG77" s="68"/>
      <c r="AH77" s="19"/>
      <c r="AI77" s="19"/>
      <c r="AJ77" s="24"/>
      <c r="AK77" s="19">
        <f>AM77+AN77+AO77</f>
        <v>0</v>
      </c>
      <c r="AL77" s="68"/>
      <c r="AM77" s="19"/>
      <c r="AN77" s="19"/>
      <c r="AO77" s="19"/>
      <c r="AP77" s="18">
        <f>AR77+AS77+AT77</f>
        <v>0</v>
      </c>
      <c r="AQ77" s="68"/>
      <c r="AR77" s="19"/>
      <c r="AS77" s="19"/>
      <c r="AT77" s="19"/>
      <c r="AU77" s="19">
        <f>AW77+AX77+AY77</f>
        <v>58</v>
      </c>
      <c r="AV77" s="68"/>
      <c r="AW77" s="19">
        <v>56</v>
      </c>
      <c r="AX77" s="19"/>
      <c r="AY77" s="24">
        <v>2</v>
      </c>
      <c r="AZ77" s="19">
        <f>BB77+BC77+BD77</f>
        <v>62</v>
      </c>
      <c r="BA77" s="68">
        <v>6</v>
      </c>
      <c r="BB77" s="19">
        <v>60</v>
      </c>
      <c r="BC77" s="19"/>
      <c r="BD77" s="19">
        <v>2</v>
      </c>
      <c r="BE77" s="215"/>
      <c r="BF77" s="215"/>
    </row>
    <row r="78" spans="1:68" ht="12.75" customHeight="1" x14ac:dyDescent="0.2">
      <c r="A78" s="66" t="s">
        <v>178</v>
      </c>
      <c r="B78" s="246" t="s">
        <v>180</v>
      </c>
      <c r="C78" s="246"/>
      <c r="D78" s="246"/>
      <c r="E78" s="246"/>
      <c r="F78" s="246"/>
      <c r="G78" s="246"/>
      <c r="H78" s="246"/>
      <c r="I78" s="246"/>
      <c r="J78" s="246"/>
      <c r="K78" s="19"/>
      <c r="L78" s="19"/>
      <c r="M78" s="19"/>
      <c r="N78" s="19"/>
      <c r="O78" s="19"/>
      <c r="P78" s="209" t="s">
        <v>56</v>
      </c>
      <c r="Q78" s="60">
        <f>T78+U78</f>
        <v>56</v>
      </c>
      <c r="R78" s="60"/>
      <c r="S78" s="61">
        <f>AB78+AG78+AL78+AQ78+AV78+BA78</f>
        <v>0</v>
      </c>
      <c r="T78" s="67">
        <f>AE78+AJ78+AO78+AT78+AY78+BD78</f>
        <v>2</v>
      </c>
      <c r="U78" s="19">
        <f>AC78+AH78+AM78+AR78+AW78+BB78</f>
        <v>54</v>
      </c>
      <c r="V78" s="19">
        <f>U78-W78-Y78-X78</f>
        <v>38</v>
      </c>
      <c r="W78" s="19"/>
      <c r="X78" s="19">
        <v>16</v>
      </c>
      <c r="Y78" s="19"/>
      <c r="Z78" s="19">
        <f t="shared" si="94"/>
        <v>0</v>
      </c>
      <c r="AA78" s="19">
        <f>AC78+AD78+AE78</f>
        <v>0</v>
      </c>
      <c r="AB78" s="68"/>
      <c r="AC78" s="19"/>
      <c r="AD78" s="19"/>
      <c r="AE78" s="19"/>
      <c r="AF78" s="18">
        <f>AH78+AI78+AJ78</f>
        <v>0</v>
      </c>
      <c r="AG78" s="68"/>
      <c r="AH78" s="19"/>
      <c r="AI78" s="19"/>
      <c r="AJ78" s="24"/>
      <c r="AK78" s="19">
        <f>AM78+AN78+AO78</f>
        <v>0</v>
      </c>
      <c r="AL78" s="68"/>
      <c r="AM78" s="19"/>
      <c r="AN78" s="19"/>
      <c r="AO78" s="19"/>
      <c r="AP78" s="18">
        <f>AR78+AS78+AT78</f>
        <v>0</v>
      </c>
      <c r="AQ78" s="68"/>
      <c r="AR78" s="19"/>
      <c r="AS78" s="19"/>
      <c r="AT78" s="19"/>
      <c r="AU78" s="19">
        <f>AW78+AX78+AY78</f>
        <v>0</v>
      </c>
      <c r="AV78" s="68"/>
      <c r="AW78" s="19"/>
      <c r="AX78" s="19"/>
      <c r="AY78" s="24"/>
      <c r="AZ78" s="19">
        <f>BB78+BC78+BD78</f>
        <v>56</v>
      </c>
      <c r="BA78" s="68"/>
      <c r="BB78" s="19">
        <v>54</v>
      </c>
      <c r="BC78" s="19"/>
      <c r="BD78" s="19">
        <v>2</v>
      </c>
      <c r="BE78"/>
      <c r="BF78"/>
    </row>
    <row r="79" spans="1:68" ht="12.75" customHeight="1" x14ac:dyDescent="0.2">
      <c r="A79" s="66" t="s">
        <v>93</v>
      </c>
      <c r="B79" s="247" t="s">
        <v>16</v>
      </c>
      <c r="C79" s="247"/>
      <c r="D79" s="247"/>
      <c r="E79" s="247"/>
      <c r="F79" s="247"/>
      <c r="G79" s="247"/>
      <c r="H79" s="247"/>
      <c r="I79" s="247"/>
      <c r="J79" s="247"/>
      <c r="K79" s="19"/>
      <c r="L79" s="19"/>
      <c r="M79" s="19"/>
      <c r="N79" s="19"/>
      <c r="O79" s="71"/>
      <c r="P79" s="252" t="s">
        <v>56</v>
      </c>
      <c r="Q79" s="60">
        <f>Z79</f>
        <v>36</v>
      </c>
      <c r="R79" s="60"/>
      <c r="S79" s="61"/>
      <c r="T79" s="67"/>
      <c r="U79" s="19"/>
      <c r="V79" s="19"/>
      <c r="W79" s="19"/>
      <c r="X79" s="19"/>
      <c r="Y79" s="19"/>
      <c r="Z79" s="19">
        <f t="shared" si="94"/>
        <v>36</v>
      </c>
      <c r="AA79" s="19">
        <f>AC79+AD79+AE79</f>
        <v>0</v>
      </c>
      <c r="AB79" s="68"/>
      <c r="AC79" s="19"/>
      <c r="AD79" s="19"/>
      <c r="AE79" s="19"/>
      <c r="AF79" s="18">
        <f>AH79+AI79+AJ79</f>
        <v>0</v>
      </c>
      <c r="AG79" s="68"/>
      <c r="AH79" s="19"/>
      <c r="AI79" s="19"/>
      <c r="AJ79" s="24"/>
      <c r="AK79" s="19">
        <f>AM79+AN79+AO79</f>
        <v>0</v>
      </c>
      <c r="AL79" s="68"/>
      <c r="AM79" s="19"/>
      <c r="AN79" s="19"/>
      <c r="AO79" s="19"/>
      <c r="AP79" s="18">
        <f>AR79+AS79+AT79</f>
        <v>0</v>
      </c>
      <c r="AQ79" s="68"/>
      <c r="AR79" s="19"/>
      <c r="AS79" s="19"/>
      <c r="AT79" s="19"/>
      <c r="AU79" s="19">
        <f>AW79+AX79+AY79</f>
        <v>0</v>
      </c>
      <c r="AV79" s="68"/>
      <c r="AW79" s="19"/>
      <c r="AX79" s="70"/>
      <c r="AY79" s="24"/>
      <c r="AZ79" s="38">
        <f>BB79+BC79+BD79</f>
        <v>36</v>
      </c>
      <c r="BA79" s="68"/>
      <c r="BB79" s="19"/>
      <c r="BC79" s="19">
        <v>36</v>
      </c>
      <c r="BD79" s="19"/>
      <c r="BE79" s="22"/>
      <c r="BF79" s="22"/>
    </row>
    <row r="80" spans="1:68" ht="14.25" customHeight="1" x14ac:dyDescent="0.2">
      <c r="A80" s="66" t="s">
        <v>94</v>
      </c>
      <c r="B80" s="248" t="s">
        <v>17</v>
      </c>
      <c r="C80" s="248"/>
      <c r="D80" s="248"/>
      <c r="E80" s="248"/>
      <c r="F80" s="248"/>
      <c r="G80" s="248"/>
      <c r="H80" s="248"/>
      <c r="I80" s="248"/>
      <c r="J80" s="248"/>
      <c r="K80" s="19"/>
      <c r="L80" s="19"/>
      <c r="M80" s="19"/>
      <c r="N80" s="19"/>
      <c r="O80" s="24"/>
      <c r="P80" s="253"/>
      <c r="Q80" s="86">
        <f>Z80</f>
        <v>72</v>
      </c>
      <c r="R80" s="86"/>
      <c r="S80" s="87"/>
      <c r="T80" s="88"/>
      <c r="U80" s="38"/>
      <c r="V80" s="38"/>
      <c r="W80" s="38"/>
      <c r="X80" s="38"/>
      <c r="Y80" s="38"/>
      <c r="Z80" s="38">
        <f t="shared" si="94"/>
        <v>72</v>
      </c>
      <c r="AA80" s="19">
        <f>AC80+AD80+AE80</f>
        <v>0</v>
      </c>
      <c r="AB80" s="68"/>
      <c r="AC80" s="19"/>
      <c r="AD80" s="19"/>
      <c r="AE80" s="19"/>
      <c r="AF80" s="18">
        <f>AH80+AI80+AJ80</f>
        <v>0</v>
      </c>
      <c r="AG80" s="68"/>
      <c r="AH80" s="19"/>
      <c r="AI80" s="19"/>
      <c r="AJ80" s="24"/>
      <c r="AK80" s="19">
        <f>AM80+AN80+AO80</f>
        <v>0</v>
      </c>
      <c r="AL80" s="68"/>
      <c r="AM80" s="19"/>
      <c r="AN80" s="19"/>
      <c r="AO80" s="19"/>
      <c r="AP80" s="18">
        <f>AR80+AS80+AT80</f>
        <v>0</v>
      </c>
      <c r="AQ80" s="68"/>
      <c r="AR80" s="19"/>
      <c r="AS80" s="19"/>
      <c r="AT80" s="19"/>
      <c r="AU80" s="19">
        <f>AW80+AX80+AY80</f>
        <v>0</v>
      </c>
      <c r="AV80" s="68"/>
      <c r="AW80" s="19"/>
      <c r="AX80" s="19"/>
      <c r="AY80" s="24"/>
      <c r="AZ80" s="38">
        <f>BB80+BC80+BD80</f>
        <v>72</v>
      </c>
      <c r="BA80" s="40"/>
      <c r="BB80" s="38"/>
      <c r="BC80" s="38">
        <v>72</v>
      </c>
      <c r="BD80" s="38"/>
    </row>
    <row r="81" spans="1:68" ht="11.25" customHeight="1" x14ac:dyDescent="0.2">
      <c r="A81" s="58" t="s">
        <v>95</v>
      </c>
      <c r="B81" s="234" t="s">
        <v>17</v>
      </c>
      <c r="C81" s="234"/>
      <c r="D81" s="234"/>
      <c r="E81" s="234"/>
      <c r="F81" s="234"/>
      <c r="G81" s="234"/>
      <c r="H81" s="234"/>
      <c r="I81" s="234"/>
      <c r="J81" s="234"/>
      <c r="K81" s="19"/>
      <c r="L81" s="19"/>
      <c r="M81" s="19"/>
      <c r="N81" s="19"/>
      <c r="O81" s="19"/>
      <c r="P81" s="124" t="s">
        <v>56</v>
      </c>
      <c r="Q81" s="60">
        <f>S81+T81+U81+Z81</f>
        <v>144</v>
      </c>
      <c r="R81" s="60"/>
      <c r="S81" s="61"/>
      <c r="T81" s="67">
        <f>AA81</f>
        <v>0</v>
      </c>
      <c r="U81" s="19">
        <f>AC81+AH81+AM81+AR81+AW81+BB81</f>
        <v>0</v>
      </c>
      <c r="V81" s="19">
        <f>U81-W81-Y81-X81</f>
        <v>0</v>
      </c>
      <c r="W81" s="19"/>
      <c r="X81" s="19"/>
      <c r="Y81" s="19"/>
      <c r="Z81" s="19">
        <f t="shared" si="94"/>
        <v>144</v>
      </c>
      <c r="AA81" s="19">
        <f>AC81+AD81+AE81</f>
        <v>0</v>
      </c>
      <c r="AB81" s="68"/>
      <c r="AC81" s="19"/>
      <c r="AD81" s="19"/>
      <c r="AE81" s="19"/>
      <c r="AF81" s="18">
        <f>AH81+AI81+AJ81</f>
        <v>0</v>
      </c>
      <c r="AG81" s="68"/>
      <c r="AH81" s="19"/>
      <c r="AI81" s="19"/>
      <c r="AJ81" s="24"/>
      <c r="AK81" s="70">
        <f>AM81+AN81+AO81</f>
        <v>0</v>
      </c>
      <c r="AL81" s="68"/>
      <c r="AM81" s="19"/>
      <c r="AN81" s="19"/>
      <c r="AO81" s="19"/>
      <c r="AP81" s="18">
        <f>AR81+AS81+AT81</f>
        <v>0</v>
      </c>
      <c r="AQ81" s="68"/>
      <c r="AR81" s="19"/>
      <c r="AS81" s="19"/>
      <c r="AT81" s="24"/>
      <c r="AU81" s="19">
        <f>AW81+AX81+AY81</f>
        <v>0</v>
      </c>
      <c r="AV81" s="68"/>
      <c r="AW81" s="19"/>
      <c r="AX81" s="19"/>
      <c r="AY81" s="19"/>
      <c r="AZ81" s="18">
        <f>BB81+BC81+BD81</f>
        <v>144</v>
      </c>
      <c r="BA81" s="68"/>
      <c r="BB81" s="19"/>
      <c r="BC81" s="19">
        <v>144</v>
      </c>
      <c r="BD81" s="19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</row>
    <row r="82" spans="1:68" s="21" customFormat="1" ht="11.25" customHeight="1" x14ac:dyDescent="0.2">
      <c r="A82" s="58" t="s">
        <v>96</v>
      </c>
      <c r="B82" s="238" t="s">
        <v>20</v>
      </c>
      <c r="C82" s="238"/>
      <c r="D82" s="238"/>
      <c r="E82" s="238"/>
      <c r="F82" s="238"/>
      <c r="G82" s="238"/>
      <c r="H82" s="238"/>
      <c r="I82" s="238"/>
      <c r="J82" s="238"/>
      <c r="K82" s="59"/>
      <c r="L82" s="59"/>
      <c r="M82" s="59"/>
      <c r="N82" s="59"/>
      <c r="O82" s="59"/>
      <c r="P82" s="59"/>
      <c r="Q82" s="60">
        <f>AA82+AF82+AK82+AP82+AU82+AZ82</f>
        <v>216</v>
      </c>
      <c r="R82" s="60"/>
      <c r="S82" s="61"/>
      <c r="T82" s="67"/>
      <c r="U82" s="19"/>
      <c r="V82" s="19"/>
      <c r="W82" s="19"/>
      <c r="X82" s="19"/>
      <c r="Y82" s="19"/>
      <c r="Z82" s="19">
        <f t="shared" si="94"/>
        <v>0</v>
      </c>
      <c r="AA82" s="59"/>
      <c r="AB82" s="63"/>
      <c r="AC82" s="59"/>
      <c r="AD82" s="59"/>
      <c r="AE82" s="59"/>
      <c r="AF82" s="64"/>
      <c r="AG82" s="63"/>
      <c r="AH82" s="59"/>
      <c r="AI82" s="59"/>
      <c r="AJ82" s="65"/>
      <c r="AK82" s="59"/>
      <c r="AL82" s="63"/>
      <c r="AM82" s="59"/>
      <c r="AN82" s="59"/>
      <c r="AO82" s="59"/>
      <c r="AP82" s="64"/>
      <c r="AQ82" s="63"/>
      <c r="AR82" s="59"/>
      <c r="AS82" s="59"/>
      <c r="AT82" s="65"/>
      <c r="AU82" s="59"/>
      <c r="AV82" s="63"/>
      <c r="AW82" s="59"/>
      <c r="AX82" s="59"/>
      <c r="AY82" s="59"/>
      <c r="AZ82" s="64">
        <v>216</v>
      </c>
      <c r="BA82" s="63"/>
      <c r="BB82" s="59">
        <v>216</v>
      </c>
      <c r="BC82" s="59"/>
      <c r="BD82" s="59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</row>
    <row r="83" spans="1:68" s="21" customFormat="1" ht="15" customHeight="1" x14ac:dyDescent="0.2">
      <c r="A83" s="239" t="s">
        <v>22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40"/>
      <c r="L83" s="240"/>
      <c r="M83" s="240"/>
      <c r="N83" s="240"/>
      <c r="O83" s="240"/>
      <c r="P83" s="240"/>
      <c r="Q83" s="133">
        <f t="shared" ref="Q83:AF83" si="95">Q39+Q17</f>
        <v>4428</v>
      </c>
      <c r="R83" s="133">
        <f t="shared" si="95"/>
        <v>69</v>
      </c>
      <c r="S83" s="133">
        <f t="shared" si="95"/>
        <v>75</v>
      </c>
      <c r="T83" s="133">
        <f t="shared" si="95"/>
        <v>56</v>
      </c>
      <c r="U83" s="133">
        <f t="shared" si="95"/>
        <v>3472</v>
      </c>
      <c r="V83" s="133">
        <f t="shared" si="95"/>
        <v>1844</v>
      </c>
      <c r="W83" s="133">
        <f t="shared" si="95"/>
        <v>40</v>
      </c>
      <c r="X83" s="133">
        <f t="shared" si="95"/>
        <v>1538</v>
      </c>
      <c r="Y83" s="133">
        <f t="shared" si="95"/>
        <v>50</v>
      </c>
      <c r="Z83" s="133">
        <f t="shared" si="95"/>
        <v>540</v>
      </c>
      <c r="AA83" s="133">
        <f t="shared" si="95"/>
        <v>606</v>
      </c>
      <c r="AB83" s="133">
        <f t="shared" si="95"/>
        <v>3</v>
      </c>
      <c r="AC83" s="133">
        <f t="shared" si="95"/>
        <v>606</v>
      </c>
      <c r="AD83" s="133">
        <f t="shared" si="95"/>
        <v>0</v>
      </c>
      <c r="AE83" s="133">
        <f t="shared" si="95"/>
        <v>0</v>
      </c>
      <c r="AF83" s="134">
        <f t="shared" si="95"/>
        <v>798</v>
      </c>
      <c r="AG83" s="133"/>
      <c r="AH83" s="133"/>
      <c r="AI83" s="133"/>
      <c r="AJ83" s="135"/>
      <c r="AK83" s="133">
        <f>AK39+AK17</f>
        <v>612</v>
      </c>
      <c r="AL83" s="133"/>
      <c r="AM83" s="133"/>
      <c r="AN83" s="133"/>
      <c r="AO83" s="133"/>
      <c r="AP83" s="134">
        <f>AP39+AP17</f>
        <v>828</v>
      </c>
      <c r="AQ83" s="133"/>
      <c r="AR83" s="133"/>
      <c r="AS83" s="133"/>
      <c r="AT83" s="133"/>
      <c r="AU83" s="133">
        <f>AU39+AU17</f>
        <v>594</v>
      </c>
      <c r="AV83" s="133"/>
      <c r="AW83" s="133"/>
      <c r="AX83" s="133"/>
      <c r="AY83" s="133"/>
      <c r="AZ83" s="134">
        <f>AZ39+AZ17</f>
        <v>846</v>
      </c>
      <c r="BA83" s="133"/>
      <c r="BB83" s="133"/>
      <c r="BC83" s="133"/>
      <c r="BD83" s="133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</row>
    <row r="84" spans="1:68" ht="13.5" customHeight="1" x14ac:dyDescent="0.2">
      <c r="A84" s="241" t="s">
        <v>244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19"/>
      <c r="R84" s="19"/>
      <c r="S84" s="68"/>
      <c r="T84" s="19"/>
      <c r="U84" s="19"/>
      <c r="V84" s="19"/>
      <c r="W84" s="19"/>
      <c r="X84" s="19"/>
      <c r="Y84" s="19"/>
      <c r="Z84" s="19"/>
      <c r="AA84" s="136">
        <f>AA83/AA15</f>
        <v>35.647058823529413</v>
      </c>
      <c r="AB84" s="137"/>
      <c r="AC84" s="136"/>
      <c r="AD84" s="136"/>
      <c r="AE84" s="136"/>
      <c r="AF84" s="138">
        <f>AF83/AF15</f>
        <v>36.272727272727273</v>
      </c>
      <c r="AG84" s="137"/>
      <c r="AH84" s="136"/>
      <c r="AI84" s="136"/>
      <c r="AJ84" s="139"/>
      <c r="AK84" s="140">
        <f>AK83/AK15</f>
        <v>36</v>
      </c>
      <c r="AL84" s="137"/>
      <c r="AM84" s="136"/>
      <c r="AN84" s="136"/>
      <c r="AO84" s="136"/>
      <c r="AP84" s="138">
        <f>AP83/AP15</f>
        <v>36</v>
      </c>
      <c r="AQ84" s="137"/>
      <c r="AR84" s="136"/>
      <c r="AS84" s="136"/>
      <c r="AT84" s="136"/>
      <c r="AU84" s="140">
        <f>AU83/AU15</f>
        <v>36</v>
      </c>
      <c r="AV84" s="137"/>
      <c r="AW84" s="136"/>
      <c r="AX84" s="136"/>
      <c r="AY84" s="136"/>
      <c r="AZ84" s="138">
        <f>AZ83/AZ15</f>
        <v>36</v>
      </c>
      <c r="BA84" s="137"/>
      <c r="BB84" s="136"/>
      <c r="BC84" s="136"/>
      <c r="BD84" s="136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</row>
    <row r="85" spans="1:68" ht="12" customHeight="1" x14ac:dyDescent="0.2">
      <c r="A85" s="241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2" t="s">
        <v>22</v>
      </c>
      <c r="R85" s="242"/>
      <c r="S85" s="243" t="s">
        <v>97</v>
      </c>
      <c r="T85" s="237" t="s">
        <v>98</v>
      </c>
      <c r="U85" s="237"/>
      <c r="V85" s="237"/>
      <c r="W85" s="237"/>
      <c r="X85" s="237"/>
      <c r="Y85" s="237"/>
      <c r="Z85" s="237"/>
      <c r="AA85" s="141">
        <f>AA83</f>
        <v>606</v>
      </c>
      <c r="AB85" s="142"/>
      <c r="AC85" s="141"/>
      <c r="AD85" s="141"/>
      <c r="AE85" s="141"/>
      <c r="AF85" s="143">
        <f>AF83</f>
        <v>798</v>
      </c>
      <c r="AG85" s="142"/>
      <c r="AH85" s="141"/>
      <c r="AI85" s="141"/>
      <c r="AJ85" s="144"/>
      <c r="AK85" s="141">
        <f>AK83</f>
        <v>612</v>
      </c>
      <c r="AL85" s="142"/>
      <c r="AM85" s="141"/>
      <c r="AN85" s="141"/>
      <c r="AO85" s="141"/>
      <c r="AP85" s="143">
        <f>AP83-AP86-AP87</f>
        <v>828</v>
      </c>
      <c r="AQ85" s="142"/>
      <c r="AR85" s="141"/>
      <c r="AS85" s="141"/>
      <c r="AT85" s="141"/>
      <c r="AU85" s="141">
        <f>AU83-AU87-AU86</f>
        <v>450</v>
      </c>
      <c r="AV85" s="142"/>
      <c r="AW85" s="141"/>
      <c r="AX85" s="141"/>
      <c r="AY85" s="141"/>
      <c r="AZ85" s="143">
        <f>AZ83-AZ87-AZ90-AZ86</f>
        <v>234</v>
      </c>
      <c r="BA85" s="142"/>
      <c r="BB85" s="141"/>
      <c r="BC85" s="141"/>
      <c r="BD85" s="141"/>
      <c r="BE85" s="145">
        <f t="shared" ref="BE85:BE93" si="96">AA85+AF85+AK85+AP85+AU85+AZ85</f>
        <v>3528</v>
      </c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</row>
    <row r="86" spans="1:68" ht="12" customHeight="1" x14ac:dyDescent="0.2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2"/>
      <c r="R86" s="242"/>
      <c r="S86" s="243"/>
      <c r="T86" s="236" t="s">
        <v>99</v>
      </c>
      <c r="U86" s="236"/>
      <c r="V86" s="236"/>
      <c r="W86" s="236"/>
      <c r="X86" s="236"/>
      <c r="Y86" s="236"/>
      <c r="Z86" s="236"/>
      <c r="AA86" s="67">
        <f>AA65+AA73+AA79</f>
        <v>0</v>
      </c>
      <c r="AB86" s="146"/>
      <c r="AC86" s="67"/>
      <c r="AD86" s="67"/>
      <c r="AE86" s="67"/>
      <c r="AF86" s="67">
        <f>AF65+AF73+AF79</f>
        <v>0</v>
      </c>
      <c r="AG86" s="146"/>
      <c r="AH86" s="67"/>
      <c r="AI86" s="67"/>
      <c r="AJ86" s="147"/>
      <c r="AK86" s="67">
        <f>AK65+AK73+AK79</f>
        <v>0</v>
      </c>
      <c r="AL86" s="146"/>
      <c r="AM86" s="67"/>
      <c r="AN86" s="67"/>
      <c r="AO86" s="67"/>
      <c r="AP86" s="67">
        <f>AP65+AP73+AP79</f>
        <v>0</v>
      </c>
      <c r="AQ86" s="146"/>
      <c r="AR86" s="67"/>
      <c r="AS86" s="67"/>
      <c r="AT86" s="67"/>
      <c r="AU86" s="67">
        <f>AU65+AU73+AU79</f>
        <v>72</v>
      </c>
      <c r="AV86" s="146"/>
      <c r="AW86" s="67"/>
      <c r="AX86" s="67"/>
      <c r="AY86" s="67"/>
      <c r="AZ86" s="67">
        <f>AZ65+AZ73+AZ79</f>
        <v>108</v>
      </c>
      <c r="BA86" s="146"/>
      <c r="BB86" s="67"/>
      <c r="BC86" s="67"/>
      <c r="BD86" s="67"/>
      <c r="BE86" s="145">
        <f t="shared" si="96"/>
        <v>180</v>
      </c>
      <c r="BF86" s="131"/>
      <c r="BG86" s="148"/>
      <c r="BH86" s="131"/>
      <c r="BI86" s="131"/>
      <c r="BJ86" s="131"/>
      <c r="BK86" s="131"/>
      <c r="BL86" s="131"/>
      <c r="BM86" s="131"/>
      <c r="BN86" s="131"/>
      <c r="BO86" s="131"/>
      <c r="BP86" s="131"/>
    </row>
    <row r="87" spans="1:68" ht="12" customHeight="1" x14ac:dyDescent="0.2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2"/>
      <c r="R87" s="242"/>
      <c r="S87" s="243"/>
      <c r="T87" s="236" t="s">
        <v>100</v>
      </c>
      <c r="U87" s="236"/>
      <c r="V87" s="236"/>
      <c r="W87" s="236"/>
      <c r="X87" s="236"/>
      <c r="Y87" s="236"/>
      <c r="Z87" s="236"/>
      <c r="AA87" s="67">
        <f>AA66+AA74+AA80+AA81</f>
        <v>0</v>
      </c>
      <c r="AB87" s="146"/>
      <c r="AC87" s="67"/>
      <c r="AD87" s="67"/>
      <c r="AE87" s="67"/>
      <c r="AF87" s="67">
        <f>AF66+AF74+AF80+AF81</f>
        <v>0</v>
      </c>
      <c r="AG87" s="146"/>
      <c r="AH87" s="67"/>
      <c r="AI87" s="67"/>
      <c r="AJ87" s="147"/>
      <c r="AK87" s="67">
        <f>AK66+AK74+AK80+AK81</f>
        <v>0</v>
      </c>
      <c r="AL87" s="146"/>
      <c r="AM87" s="67"/>
      <c r="AN87" s="67"/>
      <c r="AO87" s="67"/>
      <c r="AP87" s="67">
        <f>AP66+AP74+AP80+AP81</f>
        <v>0</v>
      </c>
      <c r="AQ87" s="146"/>
      <c r="AR87" s="67"/>
      <c r="AS87" s="67"/>
      <c r="AT87" s="67"/>
      <c r="AU87" s="67">
        <f>AU66+AU74+AU80+AU81</f>
        <v>72</v>
      </c>
      <c r="AV87" s="146"/>
      <c r="AW87" s="67"/>
      <c r="AX87" s="67"/>
      <c r="AY87" s="67"/>
      <c r="AZ87" s="67">
        <f>AZ66+AZ74+AZ80+AZ81</f>
        <v>288</v>
      </c>
      <c r="BA87" s="146"/>
      <c r="BB87" s="67"/>
      <c r="BC87" s="67"/>
      <c r="BD87" s="67"/>
      <c r="BE87" s="145">
        <f t="shared" si="96"/>
        <v>360</v>
      </c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</row>
    <row r="88" spans="1:68" ht="12" customHeight="1" x14ac:dyDescent="0.2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2"/>
      <c r="R88" s="242"/>
      <c r="S88" s="243"/>
      <c r="T88" s="236" t="s">
        <v>101</v>
      </c>
      <c r="U88" s="236"/>
      <c r="V88" s="236"/>
      <c r="W88" s="236"/>
      <c r="X88" s="236"/>
      <c r="Y88" s="236"/>
      <c r="Z88" s="236"/>
      <c r="AA88" s="67">
        <v>3</v>
      </c>
      <c r="AB88" s="146"/>
      <c r="AC88" s="67"/>
      <c r="AD88" s="67"/>
      <c r="AE88" s="67"/>
      <c r="AF88" s="67">
        <f>AG17+AG40+AG48+AG58</f>
        <v>18</v>
      </c>
      <c r="AG88" s="146"/>
      <c r="AH88" s="67"/>
      <c r="AI88" s="67"/>
      <c r="AJ88" s="147"/>
      <c r="AK88" s="67">
        <f>AL40+AL48+AL58</f>
        <v>0</v>
      </c>
      <c r="AL88" s="146"/>
      <c r="AM88" s="67"/>
      <c r="AN88" s="67"/>
      <c r="AO88" s="67"/>
      <c r="AP88" s="149">
        <f>AQ40+AQ48+AQ58</f>
        <v>18</v>
      </c>
      <c r="AQ88" s="146"/>
      <c r="AR88" s="67"/>
      <c r="AS88" s="67"/>
      <c r="AT88" s="67"/>
      <c r="AU88" s="67">
        <f>AV40+AV48+AV58</f>
        <v>18</v>
      </c>
      <c r="AV88" s="146"/>
      <c r="AW88" s="67"/>
      <c r="AX88" s="67"/>
      <c r="AY88" s="67"/>
      <c r="AZ88" s="149">
        <f>BA40+BA48+BA58</f>
        <v>18</v>
      </c>
      <c r="BA88" s="146"/>
      <c r="BB88" s="67"/>
      <c r="BC88" s="67"/>
      <c r="BD88" s="67"/>
      <c r="BE88" s="145">
        <f t="shared" si="96"/>
        <v>75</v>
      </c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</row>
    <row r="89" spans="1:68" ht="12" customHeight="1" x14ac:dyDescent="0.2">
      <c r="A89" s="241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2"/>
      <c r="R89" s="242"/>
      <c r="S89" s="243"/>
      <c r="T89" s="236" t="s">
        <v>102</v>
      </c>
      <c r="U89" s="236"/>
      <c r="V89" s="236"/>
      <c r="W89" s="236"/>
      <c r="X89" s="236"/>
      <c r="Y89" s="236"/>
      <c r="Z89" s="236"/>
      <c r="AA89" s="67">
        <v>3</v>
      </c>
      <c r="AB89" s="146"/>
      <c r="AC89" s="67"/>
      <c r="AD89" s="67"/>
      <c r="AE89" s="67"/>
      <c r="AF89" s="67">
        <f>R20+R21+R32+R33-3</f>
        <v>48</v>
      </c>
      <c r="AG89" s="146"/>
      <c r="AH89" s="67"/>
      <c r="AI89" s="67"/>
      <c r="AJ89" s="147"/>
      <c r="AK89" s="67">
        <v>0</v>
      </c>
      <c r="AL89" s="146"/>
      <c r="AM89" s="67"/>
      <c r="AN89" s="67"/>
      <c r="AO89" s="67"/>
      <c r="AP89" s="149">
        <f>R51+R69+R63</f>
        <v>18</v>
      </c>
      <c r="AQ89" s="146"/>
      <c r="AR89" s="67"/>
      <c r="AS89" s="67"/>
      <c r="AT89" s="67"/>
      <c r="AU89" s="67">
        <v>0</v>
      </c>
      <c r="AV89" s="146"/>
      <c r="AW89" s="67"/>
      <c r="AX89" s="67"/>
      <c r="AY89" s="67"/>
      <c r="AZ89" s="149">
        <v>0</v>
      </c>
      <c r="BA89" s="146"/>
      <c r="BB89" s="67"/>
      <c r="BC89" s="67"/>
      <c r="BD89" s="67"/>
      <c r="BE89" s="145">
        <f t="shared" si="96"/>
        <v>69</v>
      </c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</row>
    <row r="90" spans="1:68" ht="12" customHeight="1" x14ac:dyDescent="0.2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2"/>
      <c r="R90" s="242"/>
      <c r="S90" s="243"/>
      <c r="T90" s="236" t="s">
        <v>103</v>
      </c>
      <c r="U90" s="236"/>
      <c r="V90" s="236"/>
      <c r="W90" s="236"/>
      <c r="X90" s="236"/>
      <c r="Y90" s="236"/>
      <c r="Z90" s="236"/>
      <c r="AA90" s="67">
        <f>AA82</f>
        <v>0</v>
      </c>
      <c r="AB90" s="67"/>
      <c r="AC90" s="67"/>
      <c r="AD90" s="67"/>
      <c r="AE90" s="67"/>
      <c r="AF90" s="149">
        <f>AF82</f>
        <v>0</v>
      </c>
      <c r="AG90" s="67"/>
      <c r="AH90" s="67"/>
      <c r="AI90" s="67"/>
      <c r="AJ90" s="147"/>
      <c r="AK90" s="67">
        <f>AK82</f>
        <v>0</v>
      </c>
      <c r="AL90" s="67"/>
      <c r="AM90" s="67"/>
      <c r="AN90" s="67"/>
      <c r="AO90" s="67"/>
      <c r="AP90" s="149">
        <f>AP82</f>
        <v>0</v>
      </c>
      <c r="AQ90" s="67"/>
      <c r="AR90" s="67"/>
      <c r="AS90" s="67"/>
      <c r="AT90" s="67"/>
      <c r="AU90" s="67">
        <f>AU82</f>
        <v>0</v>
      </c>
      <c r="AV90" s="67"/>
      <c r="AW90" s="67"/>
      <c r="AX90" s="67"/>
      <c r="AY90" s="67"/>
      <c r="AZ90" s="149">
        <f>AZ82</f>
        <v>216</v>
      </c>
      <c r="BA90" s="146"/>
      <c r="BB90" s="67"/>
      <c r="BC90" s="67"/>
      <c r="BD90" s="67"/>
      <c r="BE90" s="145">
        <f t="shared" si="96"/>
        <v>216</v>
      </c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</row>
    <row r="91" spans="1:68" ht="13.5" customHeight="1" x14ac:dyDescent="0.2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2"/>
      <c r="R91" s="242"/>
      <c r="S91" s="244" t="s">
        <v>104</v>
      </c>
      <c r="T91" s="235" t="s">
        <v>105</v>
      </c>
      <c r="U91" s="235"/>
      <c r="V91" s="235"/>
      <c r="W91" s="235"/>
      <c r="X91" s="235"/>
      <c r="Y91" s="235"/>
      <c r="Z91" s="235"/>
      <c r="AA91" s="67">
        <f>COUNTIF(K20:K38,"Э")+COUNTIF(K42:K47,"Э")+COUNTIF(K50:K57,"Э")+COUNTIF(K62:K66,"Э")+COUNTIF(K68:K74,"Э")+COUNTIF(K76:K80,"Э")+COUNTIF(K81:K81,"Э")</f>
        <v>1</v>
      </c>
      <c r="AB91" s="68"/>
      <c r="AC91" s="67"/>
      <c r="AD91" s="67"/>
      <c r="AE91" s="67"/>
      <c r="AF91" s="149">
        <f>COUNTIF(L20:L38,"Э")+COUNTIF(L42:L47,"Э")+COUNTIF(L50:L57,"Э")+COUNTIF(L62:L66,"Э")+COUNTIF(L68:L74,"Э")+COUNTIF(L76:L80,"Э")+COUNTIF(L81:L81,"Э")</f>
        <v>3</v>
      </c>
      <c r="AG91" s="68"/>
      <c r="AH91" s="67"/>
      <c r="AI91" s="67"/>
      <c r="AJ91" s="147"/>
      <c r="AK91" s="67">
        <f>COUNTIF(M20:M38,"Э")+COUNTIF(M42:M47,"Э")+COUNTIF(M50:M57,"Э")+COUNTIF(M62:M66,"Э")+COUNTIF(M68:M74,"Э")+COUNTIF(M76:M80,"Э")+COUNTIF(M81:M81,"Э")</f>
        <v>0</v>
      </c>
      <c r="AL91" s="68"/>
      <c r="AM91" s="67"/>
      <c r="AN91" s="67"/>
      <c r="AO91" s="67"/>
      <c r="AP91" s="149">
        <f>COUNTIF(N20:N38,"Э")+COUNTIF(N42:N47,"Э")+COUNTIF(N50:N57,"Э")+COUNTIF(N62:N66,"Э")+COUNTIF(N68:N74,"Э")+COUNTIF(N76:N80,"Э")+COUNTIF(N81:N81,"Э")</f>
        <v>3</v>
      </c>
      <c r="AQ91" s="68"/>
      <c r="AR91" s="67"/>
      <c r="AS91" s="67"/>
      <c r="AT91" s="67"/>
      <c r="AU91" s="67">
        <f>COUNTIF(O20:O38,"Э")+COUNTIF(O42:O47,"Э")+COUNTIF(O50:O57,"Э")+COUNTIF(O62:O66,"Э")+COUNTIF(O68:O74,"Э")+COUNTIF(O76:O80,"Э")+COUNTIF(O81:O81,"Э")</f>
        <v>3</v>
      </c>
      <c r="AV91" s="68"/>
      <c r="AW91" s="67"/>
      <c r="AX91" s="67"/>
      <c r="AY91" s="67"/>
      <c r="AZ91" s="149">
        <f>COUNTIF(P20:P38,"Э")+COUNTIF(P42:P47,"Э")+COUNTIF(P50:P57,"Э")+COUNTIF(P62:P66,"Э")+COUNTIF(P68:P73,"Э")+COUNTIF(P76:P80,"Э")+COUNTIF(P81:P81,"Э")</f>
        <v>3</v>
      </c>
      <c r="BA91" s="68"/>
      <c r="BB91" s="67"/>
      <c r="BC91" s="67"/>
      <c r="BD91" s="67"/>
      <c r="BE91" s="145">
        <f t="shared" si="96"/>
        <v>13</v>
      </c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</row>
    <row r="92" spans="1:68" ht="12" customHeight="1" x14ac:dyDescent="0.2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2"/>
      <c r="R92" s="242"/>
      <c r="S92" s="244"/>
      <c r="T92" s="236" t="s">
        <v>106</v>
      </c>
      <c r="U92" s="236"/>
      <c r="V92" s="236"/>
      <c r="W92" s="236"/>
      <c r="X92" s="236"/>
      <c r="Y92" s="236"/>
      <c r="Z92" s="236"/>
      <c r="AA92" s="67">
        <f>COUNTIF(K20:K38,"ДЗ")+COUNTIF(K42:K47,"ДЗ")+COUNTIF(K50:K57,"ДЗ")+COUNTIF(K62:K66,"ДЗ")+COUNTIF(K68:K74,"ДЗ")+COUNTIF(K76:K80,"ДЗ")+COUNTIF(K81:K81,"ДЗ")</f>
        <v>3</v>
      </c>
      <c r="AB92" s="68"/>
      <c r="AC92" s="67"/>
      <c r="AD92" s="67"/>
      <c r="AE92" s="67"/>
      <c r="AF92" s="149">
        <f>COUNTIF(L20:L38,"ДЗ")+COUNTIF(L42:L47,"ДЗ")+COUNTIF(L50:L57,"ДЗ")+COUNTIF(L62:L66,"ДЗ")+COUNTIF(L68:L74,"ДЗ")+COUNTIF(L76:L80,"ДЗ")+COUNTIF(L81:L81,"ДЗ")</f>
        <v>8</v>
      </c>
      <c r="AG92" s="68"/>
      <c r="AH92" s="67"/>
      <c r="AI92" s="67"/>
      <c r="AJ92" s="147"/>
      <c r="AK92" s="67">
        <f>COUNTIF(M20:M38,"ДЗ")+COUNTIF(M42:M47,"ДЗ")+COUNTIF(M50:M57,"ДЗ")+COUNTIF(M62:M66,"ДЗ")+COUNTIF(M68:M74,"ДЗ")+COUNTIF(M76:M80,"ДЗ")+COUNTIF(M81:M81,"ДЗ")</f>
        <v>4</v>
      </c>
      <c r="AL92" s="68"/>
      <c r="AM92" s="67"/>
      <c r="AN92" s="67"/>
      <c r="AO92" s="67"/>
      <c r="AP92" s="149">
        <f>COUNTIF(N20:N38,"ДЗ")+COUNTIF(N42:N47,"ДЗ")+COUNTIF(N50:N57,"ДЗ")+COUNTIF(N62:N66,"ДЗ")+COUNTIF(N68:N74,"ДЗ")+COUNTIF(N76:N80,"ДЗ")+COUNTIF(N81:N81,"ДЗ")</f>
        <v>6</v>
      </c>
      <c r="AQ92" s="68"/>
      <c r="AR92" s="67"/>
      <c r="AS92" s="67"/>
      <c r="AT92" s="67"/>
      <c r="AU92" s="67">
        <f>COUNTIF(O20:O38,"ДЗ")+COUNTIF(O42:O47,"ДЗ")+COUNTIF(O50:O57,"ДЗ")+COUNTIF(O62:O66,"ДЗ")+COUNTIF(O68:O74,"ДЗ")+COUNTIF(O76:O80,"ДЗ")+COUNTIF(O81:O81,"ДЗ")</f>
        <v>3</v>
      </c>
      <c r="AV92" s="68"/>
      <c r="AW92" s="67"/>
      <c r="AX92" s="67"/>
      <c r="AY92" s="67"/>
      <c r="AZ92" s="149">
        <f>COUNTIF(P20:P38,"ДЗ")+COUNTIF(P42:P47,"ДЗ")+COUNTIF(P50:P57,"ДЗ")+COUNTIF(P62:P66,"ДЗ")+COUNTIF(P68:P73,"ДЗ")+COUNTIF(P76:P80,"ДЗ")+COUNTIF(P81:P81,"ДЗ")</f>
        <v>8</v>
      </c>
      <c r="BA92" s="68"/>
      <c r="BB92" s="67"/>
      <c r="BC92" s="67"/>
      <c r="BD92" s="67"/>
      <c r="BE92" s="145">
        <f t="shared" si="96"/>
        <v>32</v>
      </c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</row>
    <row r="93" spans="1:68" ht="14.25" customHeight="1" x14ac:dyDescent="0.2">
      <c r="A93" s="241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2"/>
      <c r="R93" s="242"/>
      <c r="S93" s="244"/>
      <c r="T93" s="236" t="s">
        <v>107</v>
      </c>
      <c r="U93" s="236"/>
      <c r="V93" s="236"/>
      <c r="W93" s="236"/>
      <c r="X93" s="236"/>
      <c r="Y93" s="236"/>
      <c r="Z93" s="236"/>
      <c r="AA93" s="67">
        <f>COUNTIF(K20:K38,"З")+COUNTIF(K42:K47,"З")+COUNTIF(K50:K57,"З")+COUNTIF(K62:K66,"З")+COUNTIF(K68:K74,"З")+COUNTIF(K76:K80,"З")+COUNTIF(K81:K81,"З")</f>
        <v>1</v>
      </c>
      <c r="AB93" s="68"/>
      <c r="AC93" s="67"/>
      <c r="AD93" s="67"/>
      <c r="AE93" s="67"/>
      <c r="AF93" s="149">
        <f>COUNTIF(L20:L38,"З")+COUNTIF(L42:L47,"З")+COUNTIF(L50:L57,"З")+COUNTIF(L62:L66,"З")+COUNTIF(L68:L74,"З")+COUNTIF(L76:L80,"З")+COUNTIF(L81:L81,"З")</f>
        <v>0</v>
      </c>
      <c r="AG93" s="68"/>
      <c r="AH93" s="67"/>
      <c r="AI93" s="67"/>
      <c r="AJ93" s="147"/>
      <c r="AK93" s="67">
        <f>COUNTIF(M20:M38,"З")+COUNTIF(M42:M47,"З")+COUNTIF(M50:M57,"З")+COUNTIF(M62:M66,"З")+COUNTIF(M68:M74,"З")+COUNTIF(M76:M80,"З")+COUNTIF(M81:M81,"З")</f>
        <v>1</v>
      </c>
      <c r="AL93" s="68"/>
      <c r="AM93" s="67"/>
      <c r="AN93" s="67"/>
      <c r="AO93" s="67"/>
      <c r="AP93" s="149">
        <f>COUNTIF(N20:N38,"З")+COUNTIF(N42:N47,"З")+COUNTIF(N50:N57,"З")+COUNTIF(N62:N66,"З")+COUNTIF(N68:N74,"З")+COUNTIF(N76:N80,"З")+COUNTIF(N81:N81,"З")</f>
        <v>1</v>
      </c>
      <c r="AQ93" s="68"/>
      <c r="AR93" s="67"/>
      <c r="AS93" s="67"/>
      <c r="AT93" s="67"/>
      <c r="AU93" s="67">
        <f>COUNTIF(O20:O38,"З")+COUNTIF(O42:O47,"З")+COUNTIF(O50:O57,"З")+COUNTIF(O62:O66,"З")+COUNTIF(O68:O74,"З")+COUNTIF(O76:O80,"З")+COUNTIF(O81:O81,"З")</f>
        <v>1</v>
      </c>
      <c r="AV93" s="68"/>
      <c r="AW93" s="67"/>
      <c r="AX93" s="67"/>
      <c r="AY93" s="67"/>
      <c r="AZ93" s="149">
        <f>COUNTIF(P20:P38,"З")+COUNTIF(P42:P47,"З")+COUNTIF(P50:P57,"З")+COUNTIF(P62:P66,"З")+COUNTIF(P68:P73,"З")+COUNTIF(P76:P80,"З")+COUNTIF(P81:P81,"З")</f>
        <v>0</v>
      </c>
      <c r="BA93" s="68"/>
      <c r="BB93" s="67"/>
      <c r="BC93" s="67"/>
      <c r="BD93" s="67"/>
      <c r="BE93" s="145">
        <f t="shared" si="96"/>
        <v>4</v>
      </c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</row>
    <row r="94" spans="1:68" ht="12" customHeight="1" x14ac:dyDescent="0.2">
      <c r="Q94" s="150"/>
      <c r="R94" s="150"/>
      <c r="S94" s="151"/>
      <c r="T94" s="152" t="s">
        <v>108</v>
      </c>
      <c r="U94" s="152"/>
      <c r="V94" s="152"/>
      <c r="W94" s="152"/>
      <c r="X94" s="152"/>
      <c r="Y94" s="152"/>
      <c r="Z94" s="152"/>
      <c r="AA94" s="152"/>
      <c r="AB94" s="153"/>
      <c r="AC94" s="152"/>
      <c r="AD94" s="152"/>
      <c r="AE94" s="152"/>
      <c r="AF94" s="152"/>
      <c r="AG94" s="153"/>
      <c r="AH94" s="152"/>
      <c r="AI94" s="152"/>
      <c r="AJ94" s="152"/>
      <c r="AK94" s="154"/>
      <c r="AL94" s="153"/>
      <c r="AM94" s="152"/>
      <c r="AN94" s="152"/>
      <c r="AO94" s="152"/>
      <c r="AQ94" s="153"/>
      <c r="AR94" s="152"/>
      <c r="AS94" s="152"/>
      <c r="AT94" s="152"/>
      <c r="AV94" s="153"/>
      <c r="AW94" s="152"/>
      <c r="AX94" s="152"/>
      <c r="AY94" s="152"/>
      <c r="BA94" s="153"/>
      <c r="BB94" s="152"/>
      <c r="BC94" s="152"/>
      <c r="BD94" s="152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</row>
    <row r="95" spans="1:68" ht="12" customHeight="1" x14ac:dyDescent="0.2">
      <c r="Q95" s="150"/>
      <c r="R95" s="150"/>
      <c r="S95" s="151"/>
      <c r="AK95" s="155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</row>
    <row r="96" spans="1:68" ht="12" customHeight="1" x14ac:dyDescent="0.2">
      <c r="Q96" s="150"/>
      <c r="R96" s="150"/>
      <c r="S96" s="151"/>
      <c r="AK96" s="155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</row>
    <row r="97" spans="1:56" s="131" customFormat="1" ht="22.5" hidden="1" customHeight="1" x14ac:dyDescent="0.2">
      <c r="A97" s="233" t="s">
        <v>109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156"/>
      <c r="AC97" s="157"/>
      <c r="AD97" s="157"/>
      <c r="AE97" s="157"/>
      <c r="AF97" s="158"/>
      <c r="AG97" s="156"/>
      <c r="AH97" s="157"/>
      <c r="AI97" s="157"/>
      <c r="AJ97" s="157"/>
      <c r="AK97" s="159"/>
      <c r="AL97" s="156"/>
      <c r="AM97" s="157"/>
      <c r="AN97" s="157"/>
      <c r="AO97" s="157"/>
      <c r="AP97" s="158"/>
      <c r="AQ97" s="156"/>
      <c r="AR97" s="157"/>
      <c r="AS97" s="157"/>
      <c r="AT97" s="157"/>
      <c r="AU97" s="158"/>
      <c r="AV97" s="156"/>
      <c r="AW97" s="157"/>
      <c r="AX97" s="157"/>
      <c r="AY97" s="157"/>
      <c r="AZ97" s="158"/>
      <c r="BA97" s="156"/>
      <c r="BB97" s="157"/>
      <c r="BC97" s="157"/>
      <c r="BD97" s="157"/>
    </row>
    <row r="98" spans="1:56" s="131" customFormat="1" ht="12" hidden="1" customHeight="1" x14ac:dyDescent="0.2">
      <c r="A98" s="160"/>
      <c r="B98" s="161"/>
      <c r="K98" s="158"/>
      <c r="L98" s="158"/>
      <c r="M98" s="158"/>
      <c r="N98" s="158"/>
      <c r="O98" s="158"/>
      <c r="P98" s="158"/>
      <c r="Q98" s="162"/>
      <c r="R98" s="162"/>
      <c r="S98" s="163"/>
      <c r="T98" s="158"/>
      <c r="U98" s="158"/>
      <c r="V98" s="158"/>
      <c r="W98" s="158"/>
      <c r="X98" s="158"/>
      <c r="Y98" s="158"/>
      <c r="Z98" s="158"/>
      <c r="AA98" s="158"/>
      <c r="AB98" s="164"/>
      <c r="AC98" s="158"/>
      <c r="AD98" s="158"/>
      <c r="AE98" s="158"/>
      <c r="AF98" s="158"/>
      <c r="AG98" s="164"/>
      <c r="AH98" s="158"/>
      <c r="AI98" s="158"/>
      <c r="AJ98" s="158"/>
      <c r="AK98" s="159"/>
      <c r="AL98" s="164"/>
      <c r="AM98" s="158"/>
      <c r="AN98" s="158"/>
      <c r="AO98" s="158"/>
      <c r="AP98" s="158"/>
      <c r="AQ98" s="164"/>
      <c r="AR98" s="158"/>
      <c r="AS98" s="158"/>
      <c r="AT98" s="158"/>
      <c r="AU98" s="158"/>
      <c r="AV98" s="164"/>
      <c r="AW98" s="158"/>
      <c r="AX98" s="158"/>
      <c r="AY98" s="158"/>
      <c r="AZ98" s="158"/>
      <c r="BA98" s="164"/>
      <c r="BB98" s="158"/>
      <c r="BC98" s="158"/>
      <c r="BD98" s="158"/>
    </row>
    <row r="99" spans="1:56" s="131" customFormat="1" ht="12" hidden="1" customHeight="1" x14ac:dyDescent="0.2">
      <c r="A99" s="165" t="s">
        <v>110</v>
      </c>
      <c r="B99" s="231" t="s">
        <v>111</v>
      </c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166"/>
      <c r="AC99" s="167"/>
      <c r="AD99" s="167"/>
      <c r="AE99" s="167"/>
      <c r="AF99" s="158"/>
      <c r="AG99" s="166"/>
      <c r="AH99" s="167"/>
      <c r="AI99" s="167"/>
      <c r="AJ99" s="167"/>
      <c r="AK99" s="159"/>
      <c r="AL99" s="166"/>
      <c r="AM99" s="167"/>
      <c r="AN99" s="167"/>
      <c r="AO99" s="167"/>
      <c r="AP99" s="158"/>
      <c r="AQ99" s="166"/>
      <c r="AR99" s="167"/>
      <c r="AS99" s="167"/>
      <c r="AT99" s="167"/>
      <c r="AU99" s="158"/>
      <c r="AV99" s="166"/>
      <c r="AW99" s="167"/>
      <c r="AX99" s="167"/>
      <c r="AY99" s="167"/>
      <c r="AZ99" s="158"/>
      <c r="BA99" s="166"/>
      <c r="BB99" s="167"/>
      <c r="BC99" s="167"/>
      <c r="BD99" s="167"/>
    </row>
    <row r="100" spans="1:56" s="131" customFormat="1" ht="12.75" hidden="1" customHeight="1" x14ac:dyDescent="0.2">
      <c r="A100" s="168"/>
      <c r="B100" s="231" t="s">
        <v>112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166"/>
      <c r="AC100" s="167"/>
      <c r="AD100" s="167"/>
      <c r="AE100" s="167"/>
      <c r="AF100" s="158"/>
      <c r="AG100" s="166"/>
      <c r="AH100" s="167"/>
      <c r="AI100" s="167"/>
      <c r="AJ100" s="167"/>
      <c r="AK100" s="159"/>
      <c r="AL100" s="166"/>
      <c r="AM100" s="167"/>
      <c r="AN100" s="167"/>
      <c r="AO100" s="167"/>
      <c r="AP100" s="158"/>
      <c r="AQ100" s="166"/>
      <c r="AR100" s="167"/>
      <c r="AS100" s="167"/>
      <c r="AT100" s="167"/>
      <c r="AU100" s="158"/>
      <c r="AV100" s="166"/>
      <c r="AW100" s="167"/>
      <c r="AX100" s="167"/>
      <c r="AY100" s="167"/>
      <c r="AZ100" s="158"/>
      <c r="BA100" s="166"/>
      <c r="BB100" s="167"/>
      <c r="BC100" s="167"/>
      <c r="BD100" s="167"/>
    </row>
    <row r="101" spans="1:56" s="131" customFormat="1" ht="12.75" hidden="1" customHeight="1" x14ac:dyDescent="0.2">
      <c r="A101" s="168">
        <v>1</v>
      </c>
      <c r="B101" s="229" t="s">
        <v>113</v>
      </c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169"/>
      <c r="AC101" s="170"/>
      <c r="AD101" s="170"/>
      <c r="AE101" s="170"/>
      <c r="AF101" s="158"/>
      <c r="AG101" s="169"/>
      <c r="AH101" s="170"/>
      <c r="AI101" s="170"/>
      <c r="AJ101" s="170"/>
      <c r="AK101" s="159"/>
      <c r="AL101" s="169"/>
      <c r="AM101" s="170"/>
      <c r="AN101" s="170"/>
      <c r="AO101" s="170"/>
      <c r="AP101" s="158"/>
      <c r="AQ101" s="169"/>
      <c r="AR101" s="170"/>
      <c r="AS101" s="170"/>
      <c r="AT101" s="170"/>
      <c r="AU101" s="158"/>
      <c r="AV101" s="169"/>
      <c r="AW101" s="170"/>
      <c r="AX101" s="170"/>
      <c r="AY101" s="170"/>
      <c r="AZ101" s="158"/>
      <c r="BA101" s="169"/>
      <c r="BB101" s="170"/>
      <c r="BC101" s="170"/>
      <c r="BD101" s="170"/>
    </row>
    <row r="102" spans="1:56" s="131" customFormat="1" ht="12.75" hidden="1" customHeight="1" x14ac:dyDescent="0.2">
      <c r="A102" s="168">
        <v>2</v>
      </c>
      <c r="B102" s="229" t="s">
        <v>114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69"/>
      <c r="AC102" s="170"/>
      <c r="AD102" s="170"/>
      <c r="AE102" s="170"/>
      <c r="AF102" s="158"/>
      <c r="AG102" s="169"/>
      <c r="AH102" s="170"/>
      <c r="AI102" s="170"/>
      <c r="AJ102" s="170"/>
      <c r="AK102" s="159"/>
      <c r="AL102" s="169"/>
      <c r="AM102" s="170"/>
      <c r="AN102" s="170"/>
      <c r="AO102" s="170"/>
      <c r="AP102" s="158"/>
      <c r="AQ102" s="169"/>
      <c r="AR102" s="170"/>
      <c r="AS102" s="170"/>
      <c r="AT102" s="170"/>
      <c r="AU102" s="158"/>
      <c r="AV102" s="169"/>
      <c r="AW102" s="170"/>
      <c r="AX102" s="170"/>
      <c r="AY102" s="170"/>
      <c r="AZ102" s="158"/>
      <c r="BA102" s="169"/>
      <c r="BB102" s="170"/>
      <c r="BC102" s="170"/>
      <c r="BD102" s="170"/>
    </row>
    <row r="103" spans="1:56" s="131" customFormat="1" ht="12.75" hidden="1" customHeight="1" x14ac:dyDescent="0.2">
      <c r="A103" s="168">
        <v>3</v>
      </c>
      <c r="B103" s="229" t="s">
        <v>115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169"/>
      <c r="AC103" s="170"/>
      <c r="AD103" s="170"/>
      <c r="AE103" s="170"/>
      <c r="AF103" s="158"/>
      <c r="AG103" s="169"/>
      <c r="AH103" s="170"/>
      <c r="AI103" s="170"/>
      <c r="AJ103" s="170"/>
      <c r="AK103" s="159"/>
      <c r="AL103" s="169"/>
      <c r="AM103" s="170"/>
      <c r="AN103" s="170"/>
      <c r="AO103" s="170"/>
      <c r="AP103" s="158"/>
      <c r="AQ103" s="169"/>
      <c r="AR103" s="170"/>
      <c r="AS103" s="170"/>
      <c r="AT103" s="170"/>
      <c r="AU103" s="158"/>
      <c r="AV103" s="169"/>
      <c r="AW103" s="170"/>
      <c r="AX103" s="170"/>
      <c r="AY103" s="170"/>
      <c r="AZ103" s="158"/>
      <c r="BA103" s="169"/>
      <c r="BB103" s="170"/>
      <c r="BC103" s="170"/>
      <c r="BD103" s="170"/>
    </row>
    <row r="104" spans="1:56" s="131" customFormat="1" ht="12.75" hidden="1" customHeight="1" x14ac:dyDescent="0.2">
      <c r="A104" s="168">
        <v>4</v>
      </c>
      <c r="B104" s="229" t="s">
        <v>116</v>
      </c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169"/>
      <c r="AC104" s="170"/>
      <c r="AD104" s="170"/>
      <c r="AE104" s="170"/>
      <c r="AF104" s="158"/>
      <c r="AG104" s="169"/>
      <c r="AH104" s="170"/>
      <c r="AI104" s="170"/>
      <c r="AJ104" s="170"/>
      <c r="AK104" s="159"/>
      <c r="AL104" s="169"/>
      <c r="AM104" s="170"/>
      <c r="AN104" s="170"/>
      <c r="AO104" s="170"/>
      <c r="AP104" s="158"/>
      <c r="AQ104" s="169"/>
      <c r="AR104" s="170"/>
      <c r="AS104" s="170"/>
      <c r="AT104" s="170"/>
      <c r="AU104" s="158"/>
      <c r="AV104" s="169"/>
      <c r="AW104" s="170"/>
      <c r="AX104" s="170"/>
      <c r="AY104" s="170"/>
      <c r="AZ104" s="158"/>
      <c r="BA104" s="169"/>
      <c r="BB104" s="170"/>
      <c r="BC104" s="170"/>
      <c r="BD104" s="170"/>
    </row>
    <row r="105" spans="1:56" s="131" customFormat="1" ht="12.75" hidden="1" customHeight="1" x14ac:dyDescent="0.2">
      <c r="A105" s="168">
        <v>5</v>
      </c>
      <c r="B105" s="229" t="s">
        <v>117</v>
      </c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169"/>
      <c r="AC105" s="170"/>
      <c r="AD105" s="170"/>
      <c r="AE105" s="170"/>
      <c r="AF105" s="158"/>
      <c r="AG105" s="169"/>
      <c r="AH105" s="170"/>
      <c r="AI105" s="170"/>
      <c r="AJ105" s="170"/>
      <c r="AK105" s="159"/>
      <c r="AL105" s="169"/>
      <c r="AM105" s="170"/>
      <c r="AN105" s="170"/>
      <c r="AO105" s="170"/>
      <c r="AP105" s="158"/>
      <c r="AQ105" s="169"/>
      <c r="AR105" s="170"/>
      <c r="AS105" s="170"/>
      <c r="AT105" s="170"/>
      <c r="AU105" s="158"/>
      <c r="AV105" s="169"/>
      <c r="AW105" s="170"/>
      <c r="AX105" s="170"/>
      <c r="AY105" s="170"/>
      <c r="AZ105" s="158"/>
      <c r="BA105" s="169"/>
      <c r="BB105" s="170"/>
      <c r="BC105" s="170"/>
      <c r="BD105" s="170"/>
    </row>
    <row r="106" spans="1:56" s="131" customFormat="1" ht="12.75" hidden="1" customHeight="1" x14ac:dyDescent="0.2">
      <c r="A106" s="168">
        <v>6</v>
      </c>
      <c r="B106" s="229" t="s">
        <v>118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169"/>
      <c r="AC106" s="170"/>
      <c r="AD106" s="170"/>
      <c r="AE106" s="170"/>
      <c r="AF106" s="158"/>
      <c r="AG106" s="169"/>
      <c r="AH106" s="170"/>
      <c r="AI106" s="170"/>
      <c r="AJ106" s="170"/>
      <c r="AK106" s="159"/>
      <c r="AL106" s="169"/>
      <c r="AM106" s="170"/>
      <c r="AN106" s="170"/>
      <c r="AO106" s="170"/>
      <c r="AP106" s="158"/>
      <c r="AQ106" s="169"/>
      <c r="AR106" s="170"/>
      <c r="AS106" s="170"/>
      <c r="AT106" s="170"/>
      <c r="AU106" s="158"/>
      <c r="AV106" s="169"/>
      <c r="AW106" s="170"/>
      <c r="AX106" s="170"/>
      <c r="AY106" s="170"/>
      <c r="AZ106" s="158"/>
      <c r="BA106" s="169"/>
      <c r="BB106" s="170"/>
      <c r="BC106" s="170"/>
      <c r="BD106" s="170"/>
    </row>
    <row r="107" spans="1:56" s="131" customFormat="1" ht="11.25" hidden="1" x14ac:dyDescent="0.2">
      <c r="A107" s="168">
        <v>7</v>
      </c>
      <c r="B107" s="232" t="s">
        <v>119</v>
      </c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171"/>
      <c r="AC107" s="172"/>
      <c r="AD107" s="172"/>
      <c r="AE107" s="172"/>
      <c r="AF107" s="158"/>
      <c r="AG107" s="171"/>
      <c r="AH107" s="172"/>
      <c r="AI107" s="172"/>
      <c r="AJ107" s="172"/>
      <c r="AK107" s="159"/>
      <c r="AL107" s="171"/>
      <c r="AM107" s="172"/>
      <c r="AN107" s="172"/>
      <c r="AO107" s="172"/>
      <c r="AP107" s="158"/>
      <c r="AQ107" s="171"/>
      <c r="AR107" s="172"/>
      <c r="AS107" s="172"/>
      <c r="AT107" s="172"/>
      <c r="AU107" s="158"/>
      <c r="AV107" s="171"/>
      <c r="AW107" s="172"/>
      <c r="AX107" s="172"/>
      <c r="AY107" s="172"/>
      <c r="AZ107" s="158"/>
      <c r="BA107" s="171"/>
      <c r="BB107" s="172"/>
      <c r="BC107" s="172"/>
      <c r="BD107" s="172"/>
    </row>
    <row r="108" spans="1:56" s="131" customFormat="1" ht="12.75" hidden="1" customHeight="1" x14ac:dyDescent="0.2">
      <c r="A108" s="168">
        <v>8</v>
      </c>
      <c r="B108" s="229" t="s">
        <v>120</v>
      </c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169"/>
      <c r="AC108" s="170"/>
      <c r="AD108" s="170"/>
      <c r="AE108" s="170"/>
      <c r="AF108" s="158"/>
      <c r="AG108" s="169"/>
      <c r="AH108" s="170"/>
      <c r="AI108" s="170"/>
      <c r="AJ108" s="170"/>
      <c r="AK108" s="159"/>
      <c r="AL108" s="169"/>
      <c r="AM108" s="170"/>
      <c r="AN108" s="170"/>
      <c r="AO108" s="170"/>
      <c r="AP108" s="158"/>
      <c r="AQ108" s="169"/>
      <c r="AR108" s="170"/>
      <c r="AS108" s="170"/>
      <c r="AT108" s="170"/>
      <c r="AU108" s="158"/>
      <c r="AV108" s="169"/>
      <c r="AW108" s="170"/>
      <c r="AX108" s="170"/>
      <c r="AY108" s="170"/>
      <c r="AZ108" s="158"/>
      <c r="BA108" s="169"/>
      <c r="BB108" s="170"/>
      <c r="BC108" s="170"/>
      <c r="BD108" s="170"/>
    </row>
    <row r="109" spans="1:56" s="131" customFormat="1" ht="12.75" hidden="1" customHeight="1" x14ac:dyDescent="0.2">
      <c r="A109" s="168">
        <v>9</v>
      </c>
      <c r="B109" s="230" t="s">
        <v>121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173"/>
      <c r="AC109" s="174"/>
      <c r="AD109" s="174"/>
      <c r="AE109" s="174"/>
      <c r="AF109" s="158"/>
      <c r="AG109" s="173"/>
      <c r="AH109" s="174"/>
      <c r="AI109" s="174"/>
      <c r="AJ109" s="174"/>
      <c r="AK109" s="159"/>
      <c r="AL109" s="173"/>
      <c r="AM109" s="174"/>
      <c r="AN109" s="174"/>
      <c r="AO109" s="174"/>
      <c r="AP109" s="158"/>
      <c r="AQ109" s="173"/>
      <c r="AR109" s="174"/>
      <c r="AS109" s="174"/>
      <c r="AT109" s="174"/>
      <c r="AU109" s="158"/>
      <c r="AV109" s="173"/>
      <c r="AW109" s="174"/>
      <c r="AX109" s="174"/>
      <c r="AY109" s="174"/>
      <c r="AZ109" s="158"/>
      <c r="BA109" s="173"/>
      <c r="BB109" s="174"/>
      <c r="BC109" s="174"/>
      <c r="BD109" s="174"/>
    </row>
    <row r="110" spans="1:56" s="131" customFormat="1" ht="12.75" hidden="1" customHeight="1" x14ac:dyDescent="0.2">
      <c r="A110" s="168">
        <v>10</v>
      </c>
      <c r="B110" s="229" t="s">
        <v>122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169"/>
      <c r="AC110" s="170"/>
      <c r="AD110" s="170"/>
      <c r="AE110" s="170"/>
      <c r="AF110" s="158"/>
      <c r="AG110" s="169"/>
      <c r="AH110" s="170"/>
      <c r="AI110" s="170"/>
      <c r="AJ110" s="170"/>
      <c r="AK110" s="159"/>
      <c r="AL110" s="169"/>
      <c r="AM110" s="170"/>
      <c r="AN110" s="170"/>
      <c r="AO110" s="170"/>
      <c r="AP110" s="158"/>
      <c r="AQ110" s="169"/>
      <c r="AR110" s="170"/>
      <c r="AS110" s="170"/>
      <c r="AT110" s="170"/>
      <c r="AU110" s="158"/>
      <c r="AV110" s="169"/>
      <c r="AW110" s="170"/>
      <c r="AX110" s="170"/>
      <c r="AY110" s="170"/>
      <c r="AZ110" s="158"/>
      <c r="BA110" s="169"/>
      <c r="BB110" s="170"/>
      <c r="BC110" s="170"/>
      <c r="BD110" s="170"/>
    </row>
    <row r="111" spans="1:56" s="131" customFormat="1" ht="12.75" hidden="1" customHeight="1" x14ac:dyDescent="0.2">
      <c r="A111" s="168">
        <v>11</v>
      </c>
      <c r="B111" s="229" t="s">
        <v>123</v>
      </c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169"/>
      <c r="AC111" s="170"/>
      <c r="AD111" s="170"/>
      <c r="AE111" s="170"/>
      <c r="AF111" s="158"/>
      <c r="AG111" s="169"/>
      <c r="AH111" s="170"/>
      <c r="AI111" s="170"/>
      <c r="AJ111" s="170"/>
      <c r="AK111" s="159"/>
      <c r="AL111" s="169"/>
      <c r="AM111" s="170"/>
      <c r="AN111" s="170"/>
      <c r="AO111" s="170"/>
      <c r="AP111" s="158"/>
      <c r="AQ111" s="169"/>
      <c r="AR111" s="170"/>
      <c r="AS111" s="170"/>
      <c r="AT111" s="170"/>
      <c r="AU111" s="158"/>
      <c r="AV111" s="169"/>
      <c r="AW111" s="170"/>
      <c r="AX111" s="170"/>
      <c r="AY111" s="170"/>
      <c r="AZ111" s="158"/>
      <c r="BA111" s="169"/>
      <c r="BB111" s="170"/>
      <c r="BC111" s="170"/>
      <c r="BD111" s="170"/>
    </row>
    <row r="112" spans="1:56" s="131" customFormat="1" ht="12.75" hidden="1" customHeight="1" x14ac:dyDescent="0.2">
      <c r="A112" s="168">
        <v>12</v>
      </c>
      <c r="B112" s="229" t="s">
        <v>124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169"/>
      <c r="AC112" s="170"/>
      <c r="AD112" s="170"/>
      <c r="AE112" s="170"/>
      <c r="AF112" s="158"/>
      <c r="AG112" s="169"/>
      <c r="AH112" s="170"/>
      <c r="AI112" s="170"/>
      <c r="AJ112" s="170"/>
      <c r="AK112" s="159"/>
      <c r="AL112" s="169"/>
      <c r="AM112" s="170"/>
      <c r="AN112" s="170"/>
      <c r="AO112" s="170"/>
      <c r="AP112" s="158"/>
      <c r="AQ112" s="169"/>
      <c r="AR112" s="170"/>
      <c r="AS112" s="170"/>
      <c r="AT112" s="170"/>
      <c r="AU112" s="158"/>
      <c r="AV112" s="169"/>
      <c r="AW112" s="170"/>
      <c r="AX112" s="170"/>
      <c r="AY112" s="170"/>
      <c r="AZ112" s="158"/>
      <c r="BA112" s="169"/>
      <c r="BB112" s="170"/>
      <c r="BC112" s="170"/>
      <c r="BD112" s="170"/>
    </row>
    <row r="113" spans="1:68" s="131" customFormat="1" ht="12.75" hidden="1" customHeight="1" x14ac:dyDescent="0.2">
      <c r="A113" s="168">
        <v>13</v>
      </c>
      <c r="B113" s="230" t="s">
        <v>125</v>
      </c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173"/>
      <c r="AC113" s="174"/>
      <c r="AD113" s="174"/>
      <c r="AE113" s="174"/>
      <c r="AF113" s="158"/>
      <c r="AG113" s="173"/>
      <c r="AH113" s="174"/>
      <c r="AI113" s="174"/>
      <c r="AJ113" s="174"/>
      <c r="AK113" s="159"/>
      <c r="AL113" s="173"/>
      <c r="AM113" s="174"/>
      <c r="AN113" s="174"/>
      <c r="AO113" s="174"/>
      <c r="AP113" s="158"/>
      <c r="AQ113" s="173"/>
      <c r="AR113" s="174"/>
      <c r="AS113" s="174"/>
      <c r="AT113" s="174"/>
      <c r="AU113" s="158"/>
      <c r="AV113" s="173"/>
      <c r="AW113" s="174"/>
      <c r="AX113" s="174"/>
      <c r="AY113" s="174"/>
      <c r="AZ113" s="158"/>
      <c r="BA113" s="173"/>
      <c r="BB113" s="174"/>
      <c r="BC113" s="174"/>
      <c r="BD113" s="174"/>
    </row>
    <row r="114" spans="1:68" s="131" customFormat="1" ht="12.75" hidden="1" customHeight="1" x14ac:dyDescent="0.2">
      <c r="A114" s="168"/>
      <c r="B114" s="231" t="s">
        <v>126</v>
      </c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166"/>
      <c r="AC114" s="167"/>
      <c r="AD114" s="167"/>
      <c r="AE114" s="167"/>
      <c r="AF114" s="158"/>
      <c r="AG114" s="166"/>
      <c r="AH114" s="167"/>
      <c r="AI114" s="167"/>
      <c r="AJ114" s="167"/>
      <c r="AK114" s="159"/>
      <c r="AL114" s="166"/>
      <c r="AM114" s="167"/>
      <c r="AN114" s="167"/>
      <c r="AO114" s="167"/>
      <c r="AP114" s="158"/>
      <c r="AQ114" s="166"/>
      <c r="AR114" s="167"/>
      <c r="AS114" s="167"/>
      <c r="AT114" s="167"/>
      <c r="AU114" s="158"/>
      <c r="AV114" s="166"/>
      <c r="AW114" s="167"/>
      <c r="AX114" s="167"/>
      <c r="AY114" s="167"/>
      <c r="AZ114" s="158"/>
      <c r="BA114" s="166"/>
      <c r="BB114" s="167"/>
      <c r="BC114" s="167"/>
      <c r="BD114" s="167"/>
    </row>
    <row r="115" spans="1:68" s="131" customFormat="1" ht="12.75" hidden="1" customHeight="1" x14ac:dyDescent="0.2">
      <c r="A115" s="168">
        <v>1</v>
      </c>
      <c r="B115" s="229" t="s">
        <v>127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169"/>
      <c r="AC115" s="170"/>
      <c r="AD115" s="170"/>
      <c r="AE115" s="170"/>
      <c r="AF115" s="158"/>
      <c r="AG115" s="169"/>
      <c r="AH115" s="170"/>
      <c r="AI115" s="170"/>
      <c r="AJ115" s="170"/>
      <c r="AK115" s="159"/>
      <c r="AL115" s="169"/>
      <c r="AM115" s="170"/>
      <c r="AN115" s="170"/>
      <c r="AO115" s="170"/>
      <c r="AP115" s="158"/>
      <c r="AQ115" s="169"/>
      <c r="AR115" s="170"/>
      <c r="AS115" s="170"/>
      <c r="AT115" s="170"/>
      <c r="AU115" s="158"/>
      <c r="AV115" s="169"/>
      <c r="AW115" s="170"/>
      <c r="AX115" s="170"/>
      <c r="AY115" s="170"/>
      <c r="AZ115" s="158"/>
      <c r="BA115" s="169"/>
      <c r="BB115" s="170"/>
      <c r="BC115" s="170"/>
      <c r="BD115" s="170"/>
    </row>
    <row r="116" spans="1:68" s="131" customFormat="1" ht="11.25" hidden="1" x14ac:dyDescent="0.2">
      <c r="A116" s="168">
        <v>2</v>
      </c>
      <c r="B116" s="232" t="s">
        <v>128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171"/>
      <c r="AC116" s="172"/>
      <c r="AD116" s="172"/>
      <c r="AE116" s="172"/>
      <c r="AF116" s="158"/>
      <c r="AG116" s="171"/>
      <c r="AH116" s="172"/>
      <c r="AI116" s="172"/>
      <c r="AJ116" s="172"/>
      <c r="AK116" s="159"/>
      <c r="AL116" s="171"/>
      <c r="AM116" s="172"/>
      <c r="AN116" s="172"/>
      <c r="AO116" s="172"/>
      <c r="AP116" s="158"/>
      <c r="AQ116" s="171"/>
      <c r="AR116" s="172"/>
      <c r="AS116" s="172"/>
      <c r="AT116" s="172"/>
      <c r="AU116" s="158"/>
      <c r="AV116" s="171"/>
      <c r="AW116" s="172"/>
      <c r="AX116" s="172"/>
      <c r="AY116" s="172"/>
      <c r="AZ116" s="158"/>
      <c r="BA116" s="171"/>
      <c r="BB116" s="172"/>
      <c r="BC116" s="172"/>
      <c r="BD116" s="172"/>
    </row>
    <row r="117" spans="1:68" s="131" customFormat="1" ht="12.75" hidden="1" customHeight="1" x14ac:dyDescent="0.2">
      <c r="A117" s="168">
        <v>3</v>
      </c>
      <c r="B117" s="229" t="s">
        <v>129</v>
      </c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169"/>
      <c r="AC117" s="170"/>
      <c r="AD117" s="170"/>
      <c r="AE117" s="170"/>
      <c r="AF117" s="158"/>
      <c r="AG117" s="169"/>
      <c r="AH117" s="170"/>
      <c r="AI117" s="170"/>
      <c r="AJ117" s="170"/>
      <c r="AK117" s="159"/>
      <c r="AL117" s="169"/>
      <c r="AM117" s="170"/>
      <c r="AN117" s="170"/>
      <c r="AO117" s="170"/>
      <c r="AP117" s="158"/>
      <c r="AQ117" s="169"/>
      <c r="AR117" s="170"/>
      <c r="AS117" s="170"/>
      <c r="AT117" s="170"/>
      <c r="AU117" s="158"/>
      <c r="AV117" s="169"/>
      <c r="AW117" s="170"/>
      <c r="AX117" s="170"/>
      <c r="AY117" s="170"/>
      <c r="AZ117" s="158"/>
      <c r="BA117" s="169"/>
      <c r="BB117" s="170"/>
      <c r="BC117" s="170"/>
      <c r="BD117" s="170"/>
    </row>
    <row r="118" spans="1:68" s="131" customFormat="1" ht="12.75" hidden="1" customHeight="1" x14ac:dyDescent="0.2">
      <c r="A118" s="168"/>
      <c r="B118" s="231" t="s">
        <v>130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166"/>
      <c r="AC118" s="167"/>
      <c r="AD118" s="167"/>
      <c r="AE118" s="167"/>
      <c r="AF118" s="158"/>
      <c r="AG118" s="166"/>
      <c r="AH118" s="167"/>
      <c r="AI118" s="167"/>
      <c r="AJ118" s="167"/>
      <c r="AK118" s="159"/>
      <c r="AL118" s="166"/>
      <c r="AM118" s="167"/>
      <c r="AN118" s="167"/>
      <c r="AO118" s="167"/>
      <c r="AP118" s="158"/>
      <c r="AQ118" s="166"/>
      <c r="AR118" s="167"/>
      <c r="AS118" s="167"/>
      <c r="AT118" s="167"/>
      <c r="AU118" s="158"/>
      <c r="AV118" s="166"/>
      <c r="AW118" s="167"/>
      <c r="AX118" s="167"/>
      <c r="AY118" s="167"/>
      <c r="AZ118" s="158"/>
      <c r="BA118" s="166"/>
      <c r="BB118" s="167"/>
      <c r="BC118" s="167"/>
      <c r="BD118" s="167"/>
    </row>
    <row r="119" spans="1:68" s="131" customFormat="1" ht="12.75" hidden="1" customHeight="1" x14ac:dyDescent="0.2">
      <c r="A119" s="168">
        <v>1</v>
      </c>
      <c r="B119" s="229" t="s">
        <v>131</v>
      </c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169"/>
      <c r="AC119" s="170"/>
      <c r="AD119" s="170"/>
      <c r="AE119" s="170"/>
      <c r="AF119" s="158"/>
      <c r="AG119" s="169"/>
      <c r="AH119" s="170"/>
      <c r="AI119" s="170"/>
      <c r="AJ119" s="170"/>
      <c r="AK119" s="159"/>
      <c r="AL119" s="169"/>
      <c r="AM119" s="170"/>
      <c r="AN119" s="170"/>
      <c r="AO119" s="170"/>
      <c r="AP119" s="158"/>
      <c r="AQ119" s="169"/>
      <c r="AR119" s="170"/>
      <c r="AS119" s="170"/>
      <c r="AT119" s="170"/>
      <c r="AU119" s="158"/>
      <c r="AV119" s="169"/>
      <c r="AW119" s="170"/>
      <c r="AX119" s="170"/>
      <c r="AY119" s="170"/>
      <c r="AZ119" s="158"/>
      <c r="BA119" s="169"/>
      <c r="BB119" s="170"/>
      <c r="BC119" s="170"/>
      <c r="BD119" s="170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</row>
    <row r="120" spans="1:68" s="131" customFormat="1" ht="12.75" hidden="1" customHeight="1" x14ac:dyDescent="0.2">
      <c r="A120" s="168">
        <v>2</v>
      </c>
      <c r="B120" s="229" t="s">
        <v>132</v>
      </c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169"/>
      <c r="AC120" s="170"/>
      <c r="AD120" s="170"/>
      <c r="AE120" s="170"/>
      <c r="AF120" s="158"/>
      <c r="AG120" s="169"/>
      <c r="AH120" s="170"/>
      <c r="AI120" s="170"/>
      <c r="AJ120" s="170"/>
      <c r="AK120" s="159"/>
      <c r="AL120" s="169"/>
      <c r="AM120" s="170"/>
      <c r="AN120" s="170"/>
      <c r="AO120" s="170"/>
      <c r="AP120" s="158"/>
      <c r="AQ120" s="169"/>
      <c r="AR120" s="170"/>
      <c r="AS120" s="170"/>
      <c r="AT120" s="170"/>
      <c r="AU120" s="158"/>
      <c r="AV120" s="169"/>
      <c r="AW120" s="170"/>
      <c r="AX120" s="170"/>
      <c r="AY120" s="170"/>
      <c r="AZ120" s="158"/>
      <c r="BA120" s="169"/>
      <c r="BB120" s="170"/>
      <c r="BC120" s="170"/>
      <c r="BD120" s="170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</row>
    <row r="121" spans="1:68" s="131" customFormat="1" ht="12.75" hidden="1" customHeight="1" x14ac:dyDescent="0.2">
      <c r="A121" s="168">
        <v>3</v>
      </c>
      <c r="B121" s="229" t="s">
        <v>133</v>
      </c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169"/>
      <c r="AC121" s="170"/>
      <c r="AD121" s="170"/>
      <c r="AE121" s="170"/>
      <c r="AF121" s="158"/>
      <c r="AG121" s="169"/>
      <c r="AH121" s="170"/>
      <c r="AI121" s="170"/>
      <c r="AJ121" s="170"/>
      <c r="AK121" s="159"/>
      <c r="AL121" s="169"/>
      <c r="AM121" s="170"/>
      <c r="AN121" s="170"/>
      <c r="AO121" s="170"/>
      <c r="AP121" s="158"/>
      <c r="AQ121" s="169"/>
      <c r="AR121" s="170"/>
      <c r="AS121" s="170"/>
      <c r="AT121" s="170"/>
      <c r="AU121" s="158"/>
      <c r="AV121" s="169"/>
      <c r="AW121" s="170"/>
      <c r="AX121" s="170"/>
      <c r="AY121" s="170"/>
      <c r="AZ121" s="158"/>
      <c r="BA121" s="169"/>
      <c r="BB121" s="170"/>
      <c r="BC121" s="170"/>
      <c r="BD121" s="170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</row>
    <row r="122" spans="1:68" s="131" customFormat="1" ht="12.75" hidden="1" customHeight="1" x14ac:dyDescent="0.2">
      <c r="A122" s="168"/>
      <c r="B122" s="231" t="s">
        <v>134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166"/>
      <c r="AC122" s="167"/>
      <c r="AD122" s="167"/>
      <c r="AE122" s="167"/>
      <c r="AF122" s="158"/>
      <c r="AG122" s="166"/>
      <c r="AH122" s="167"/>
      <c r="AI122" s="167"/>
      <c r="AJ122" s="167"/>
      <c r="AK122" s="159"/>
      <c r="AL122" s="166"/>
      <c r="AM122" s="167"/>
      <c r="AN122" s="167"/>
      <c r="AO122" s="167"/>
      <c r="AP122" s="158"/>
      <c r="AQ122" s="166"/>
      <c r="AR122" s="167"/>
      <c r="AS122" s="167"/>
      <c r="AT122" s="167"/>
      <c r="AU122" s="158"/>
      <c r="AV122" s="166"/>
      <c r="AW122" s="167"/>
      <c r="AX122" s="167"/>
      <c r="AY122" s="167"/>
      <c r="AZ122" s="158"/>
      <c r="BA122" s="166"/>
      <c r="BB122" s="167"/>
      <c r="BC122" s="167"/>
      <c r="BD122" s="167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</row>
    <row r="123" spans="1:68" s="131" customFormat="1" ht="12.75" hidden="1" customHeight="1" x14ac:dyDescent="0.2">
      <c r="A123" s="168">
        <v>1</v>
      </c>
      <c r="B123" s="230" t="s">
        <v>135</v>
      </c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173"/>
      <c r="AC123" s="174"/>
      <c r="AD123" s="174"/>
      <c r="AE123" s="174"/>
      <c r="AF123" s="158"/>
      <c r="AG123" s="173"/>
      <c r="AH123" s="174"/>
      <c r="AI123" s="174"/>
      <c r="AJ123" s="174"/>
      <c r="AK123" s="159"/>
      <c r="AL123" s="173"/>
      <c r="AM123" s="174"/>
      <c r="AN123" s="174"/>
      <c r="AO123" s="174"/>
      <c r="AP123" s="158"/>
      <c r="AQ123" s="173"/>
      <c r="AR123" s="174"/>
      <c r="AS123" s="174"/>
      <c r="AT123" s="174"/>
      <c r="AU123" s="158"/>
      <c r="AV123" s="173"/>
      <c r="AW123" s="174"/>
      <c r="AX123" s="174"/>
      <c r="AY123" s="174"/>
      <c r="AZ123" s="158"/>
      <c r="BA123" s="173"/>
      <c r="BB123" s="174"/>
      <c r="BC123" s="174"/>
      <c r="BD123" s="17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</row>
    <row r="124" spans="1:68" s="131" customFormat="1" ht="12.75" hidden="1" customHeight="1" x14ac:dyDescent="0.2">
      <c r="A124" s="168">
        <v>2</v>
      </c>
      <c r="B124" s="230" t="s">
        <v>136</v>
      </c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173"/>
      <c r="AC124" s="174"/>
      <c r="AD124" s="174"/>
      <c r="AE124" s="174"/>
      <c r="AF124" s="158"/>
      <c r="AG124" s="173"/>
      <c r="AH124" s="174"/>
      <c r="AI124" s="174"/>
      <c r="AJ124" s="174"/>
      <c r="AK124" s="159"/>
      <c r="AL124" s="173"/>
      <c r="AM124" s="174"/>
      <c r="AN124" s="174"/>
      <c r="AO124" s="174"/>
      <c r="AP124" s="158"/>
      <c r="AQ124" s="173"/>
      <c r="AR124" s="174"/>
      <c r="AS124" s="174"/>
      <c r="AT124" s="174"/>
      <c r="AU124" s="158"/>
      <c r="AV124" s="173"/>
      <c r="AW124" s="174"/>
      <c r="AX124" s="174"/>
      <c r="AY124" s="174"/>
      <c r="AZ124" s="158"/>
      <c r="BA124" s="173"/>
      <c r="BB124" s="174"/>
      <c r="BC124" s="174"/>
      <c r="BD124" s="17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</row>
    <row r="125" spans="1:68" s="131" customFormat="1" ht="12.75" hidden="1" customHeight="1" x14ac:dyDescent="0.2">
      <c r="A125" s="168">
        <v>3</v>
      </c>
      <c r="B125" s="230" t="s">
        <v>137</v>
      </c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173"/>
      <c r="AC125" s="174"/>
      <c r="AD125" s="174"/>
      <c r="AE125" s="174"/>
      <c r="AF125" s="158"/>
      <c r="AG125" s="173"/>
      <c r="AH125" s="174"/>
      <c r="AI125" s="174"/>
      <c r="AJ125" s="174"/>
      <c r="AK125" s="159"/>
      <c r="AL125" s="173"/>
      <c r="AM125" s="174"/>
      <c r="AN125" s="174"/>
      <c r="AO125" s="174"/>
      <c r="AP125" s="158"/>
      <c r="AQ125" s="173"/>
      <c r="AR125" s="174"/>
      <c r="AS125" s="174"/>
      <c r="AT125" s="174"/>
      <c r="AU125" s="158"/>
      <c r="AV125" s="173"/>
      <c r="AW125" s="174"/>
      <c r="AX125" s="174"/>
      <c r="AY125" s="174"/>
      <c r="AZ125" s="158"/>
      <c r="BA125" s="173"/>
      <c r="BB125" s="174"/>
      <c r="BC125" s="174"/>
      <c r="BD125" s="17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</row>
    <row r="126" spans="1:68" s="131" customFormat="1" ht="12.75" hidden="1" customHeight="1" x14ac:dyDescent="0.2">
      <c r="A126" s="168"/>
      <c r="B126" s="231" t="s">
        <v>138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166"/>
      <c r="AC126" s="167"/>
      <c r="AD126" s="167"/>
      <c r="AE126" s="167"/>
      <c r="AF126" s="158"/>
      <c r="AG126" s="166"/>
      <c r="AH126" s="167"/>
      <c r="AI126" s="167"/>
      <c r="AJ126" s="167"/>
      <c r="AK126" s="159"/>
      <c r="AL126" s="166"/>
      <c r="AM126" s="167"/>
      <c r="AN126" s="167"/>
      <c r="AO126" s="167"/>
      <c r="AP126" s="158"/>
      <c r="AQ126" s="166"/>
      <c r="AR126" s="167"/>
      <c r="AS126" s="167"/>
      <c r="AT126" s="167"/>
      <c r="AU126" s="158"/>
      <c r="AV126" s="166"/>
      <c r="AW126" s="167"/>
      <c r="AX126" s="167"/>
      <c r="AY126" s="167"/>
      <c r="AZ126" s="158"/>
      <c r="BA126" s="166"/>
      <c r="BB126" s="167"/>
      <c r="BC126" s="167"/>
      <c r="BD126" s="167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</row>
    <row r="127" spans="1:68" s="131" customFormat="1" ht="12.75" hidden="1" customHeight="1" x14ac:dyDescent="0.2">
      <c r="A127" s="168">
        <v>1</v>
      </c>
      <c r="B127" s="229" t="s">
        <v>139</v>
      </c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169"/>
      <c r="AC127" s="170"/>
      <c r="AD127" s="170"/>
      <c r="AE127" s="170"/>
      <c r="AF127" s="158"/>
      <c r="AG127" s="169"/>
      <c r="AH127" s="170"/>
      <c r="AI127" s="170"/>
      <c r="AJ127" s="170"/>
      <c r="AK127" s="159"/>
      <c r="AL127" s="169"/>
      <c r="AM127" s="170"/>
      <c r="AN127" s="170"/>
      <c r="AO127" s="170"/>
      <c r="AP127" s="158"/>
      <c r="AQ127" s="169"/>
      <c r="AR127" s="170"/>
      <c r="AS127" s="170"/>
      <c r="AT127" s="170"/>
      <c r="AU127" s="158"/>
      <c r="AV127" s="169"/>
      <c r="AW127" s="170"/>
      <c r="AX127" s="170"/>
      <c r="AY127" s="170"/>
      <c r="AZ127" s="158"/>
      <c r="BA127" s="169"/>
      <c r="BB127" s="170"/>
      <c r="BC127" s="170"/>
      <c r="BD127" s="170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</row>
    <row r="128" spans="1:68" s="131" customFormat="1" ht="12.75" hidden="1" customHeight="1" x14ac:dyDescent="0.2">
      <c r="A128" s="168">
        <v>2</v>
      </c>
      <c r="B128" s="229" t="s">
        <v>140</v>
      </c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169"/>
      <c r="AC128" s="170"/>
      <c r="AD128" s="170"/>
      <c r="AE128" s="170"/>
      <c r="AF128" s="158"/>
      <c r="AG128" s="169"/>
      <c r="AH128" s="170"/>
      <c r="AI128" s="170"/>
      <c r="AJ128" s="170"/>
      <c r="AK128" s="159"/>
      <c r="AL128" s="169"/>
      <c r="AM128" s="170"/>
      <c r="AN128" s="170"/>
      <c r="AO128" s="170"/>
      <c r="AP128" s="158"/>
      <c r="AQ128" s="169"/>
      <c r="AR128" s="170"/>
      <c r="AS128" s="170"/>
      <c r="AT128" s="170"/>
      <c r="AU128" s="158"/>
      <c r="AV128" s="169"/>
      <c r="AW128" s="170"/>
      <c r="AX128" s="170"/>
      <c r="AY128" s="170"/>
      <c r="AZ128" s="158"/>
      <c r="BA128" s="169"/>
      <c r="BB128" s="170"/>
      <c r="BC128" s="170"/>
      <c r="BD128" s="170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</row>
    <row r="129" spans="1:68" s="131" customFormat="1" ht="12.75" hidden="1" customHeight="1" x14ac:dyDescent="0.2">
      <c r="A129" s="168">
        <v>3</v>
      </c>
      <c r="B129" s="229" t="s">
        <v>141</v>
      </c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169"/>
      <c r="AC129" s="170"/>
      <c r="AD129" s="170"/>
      <c r="AE129" s="170"/>
      <c r="AF129" s="158"/>
      <c r="AG129" s="169"/>
      <c r="AH129" s="170"/>
      <c r="AI129" s="170"/>
      <c r="AJ129" s="170"/>
      <c r="AK129" s="159"/>
      <c r="AL129" s="169"/>
      <c r="AM129" s="170"/>
      <c r="AN129" s="170"/>
      <c r="AO129" s="170"/>
      <c r="AP129" s="158"/>
      <c r="AQ129" s="169"/>
      <c r="AR129" s="170"/>
      <c r="AS129" s="170"/>
      <c r="AT129" s="170"/>
      <c r="AU129" s="158"/>
      <c r="AV129" s="169"/>
      <c r="AW129" s="170"/>
      <c r="AX129" s="170"/>
      <c r="AY129" s="170"/>
      <c r="AZ129" s="158"/>
      <c r="BA129" s="169"/>
      <c r="BB129" s="170"/>
      <c r="BC129" s="170"/>
      <c r="BD129" s="170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</row>
    <row r="130" spans="1:68" s="131" customFormat="1" ht="12.75" hidden="1" customHeight="1" x14ac:dyDescent="0.2">
      <c r="A130" s="168"/>
      <c r="B130" s="231" t="s">
        <v>142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166"/>
      <c r="AC130" s="167"/>
      <c r="AD130" s="167"/>
      <c r="AE130" s="167"/>
      <c r="AF130" s="158"/>
      <c r="AG130" s="166"/>
      <c r="AH130" s="167"/>
      <c r="AI130" s="167"/>
      <c r="AJ130" s="167"/>
      <c r="AK130" s="159"/>
      <c r="AL130" s="166"/>
      <c r="AM130" s="167"/>
      <c r="AN130" s="167"/>
      <c r="AO130" s="167"/>
      <c r="AP130" s="158"/>
      <c r="AQ130" s="166"/>
      <c r="AR130" s="167"/>
      <c r="AS130" s="167"/>
      <c r="AT130" s="167"/>
      <c r="AU130" s="158"/>
      <c r="AV130" s="166"/>
      <c r="AW130" s="167"/>
      <c r="AX130" s="167"/>
      <c r="AY130" s="167"/>
      <c r="AZ130" s="158"/>
      <c r="BA130" s="166"/>
      <c r="BB130" s="167"/>
      <c r="BC130" s="167"/>
      <c r="BD130" s="167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</row>
    <row r="131" spans="1:68" s="131" customFormat="1" ht="12.75" hidden="1" customHeight="1" x14ac:dyDescent="0.2">
      <c r="A131" s="168">
        <v>1</v>
      </c>
      <c r="B131" s="229" t="s">
        <v>143</v>
      </c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169"/>
      <c r="AC131" s="170"/>
      <c r="AD131" s="170"/>
      <c r="AE131" s="170"/>
      <c r="AF131" s="158"/>
      <c r="AG131" s="169"/>
      <c r="AH131" s="170"/>
      <c r="AI131" s="170"/>
      <c r="AJ131" s="170"/>
      <c r="AK131" s="159"/>
      <c r="AL131" s="169"/>
      <c r="AM131" s="170"/>
      <c r="AN131" s="170"/>
      <c r="AO131" s="170"/>
      <c r="AP131" s="158"/>
      <c r="AQ131" s="169"/>
      <c r="AR131" s="170"/>
      <c r="AS131" s="170"/>
      <c r="AT131" s="170"/>
      <c r="AU131" s="158"/>
      <c r="AV131" s="169"/>
      <c r="AW131" s="170"/>
      <c r="AX131" s="170"/>
      <c r="AY131" s="170"/>
      <c r="AZ131" s="158"/>
      <c r="BA131" s="169"/>
      <c r="BB131" s="170"/>
      <c r="BC131" s="170"/>
      <c r="BD131" s="170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</row>
    <row r="132" spans="1:68" s="131" customFormat="1" ht="12.75" hidden="1" customHeight="1" x14ac:dyDescent="0.2">
      <c r="A132" s="168">
        <v>2</v>
      </c>
      <c r="B132" s="229" t="s">
        <v>144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169"/>
      <c r="AC132" s="170"/>
      <c r="AD132" s="170"/>
      <c r="AE132" s="170"/>
      <c r="AF132" s="158"/>
      <c r="AG132" s="169"/>
      <c r="AH132" s="170"/>
      <c r="AI132" s="170"/>
      <c r="AJ132" s="170"/>
      <c r="AK132" s="159"/>
      <c r="AL132" s="169"/>
      <c r="AM132" s="170"/>
      <c r="AN132" s="170"/>
      <c r="AO132" s="170"/>
      <c r="AP132" s="158"/>
      <c r="AQ132" s="169"/>
      <c r="AR132" s="170"/>
      <c r="AS132" s="170"/>
      <c r="AT132" s="170"/>
      <c r="AU132" s="158"/>
      <c r="AV132" s="169"/>
      <c r="AW132" s="170"/>
      <c r="AX132" s="170"/>
      <c r="AY132" s="170"/>
      <c r="AZ132" s="158"/>
      <c r="BA132" s="169"/>
      <c r="BB132" s="170"/>
      <c r="BC132" s="170"/>
      <c r="BD132" s="170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</row>
    <row r="133" spans="1:68" hidden="1" x14ac:dyDescent="0.2">
      <c r="AK133" s="155"/>
    </row>
    <row r="134" spans="1:68" hidden="1" x14ac:dyDescent="0.2">
      <c r="AK134" s="155"/>
    </row>
    <row r="135" spans="1:68" hidden="1" x14ac:dyDescent="0.2">
      <c r="AK135" s="155"/>
    </row>
    <row r="136" spans="1:68" hidden="1" x14ac:dyDescent="0.2">
      <c r="AK136" s="155"/>
    </row>
    <row r="137" spans="1:68" hidden="1" x14ac:dyDescent="0.2">
      <c r="AK137" s="155"/>
    </row>
    <row r="138" spans="1:68" hidden="1" x14ac:dyDescent="0.2">
      <c r="AK138" s="155"/>
    </row>
    <row r="139" spans="1:68" hidden="1" x14ac:dyDescent="0.2">
      <c r="AK139" s="155"/>
    </row>
    <row r="140" spans="1:68" hidden="1" x14ac:dyDescent="0.2">
      <c r="AK140" s="155"/>
    </row>
    <row r="141" spans="1:68" hidden="1" x14ac:dyDescent="0.2">
      <c r="AK141" s="155"/>
    </row>
    <row r="142" spans="1:68" hidden="1" x14ac:dyDescent="0.2">
      <c r="AK142" s="155"/>
    </row>
    <row r="143" spans="1:68" hidden="1" x14ac:dyDescent="0.2">
      <c r="AK143" s="155"/>
    </row>
    <row r="144" spans="1:68" hidden="1" x14ac:dyDescent="0.2">
      <c r="AK144" s="155"/>
    </row>
    <row r="145" spans="37:37" hidden="1" x14ac:dyDescent="0.2">
      <c r="AK145" s="155"/>
    </row>
    <row r="146" spans="37:37" hidden="1" x14ac:dyDescent="0.2">
      <c r="AK146" s="155"/>
    </row>
    <row r="147" spans="37:37" hidden="1" x14ac:dyDescent="0.2">
      <c r="AK147" s="155"/>
    </row>
    <row r="148" spans="37:37" hidden="1" x14ac:dyDescent="0.2">
      <c r="AK148" s="155"/>
    </row>
    <row r="149" spans="37:37" hidden="1" x14ac:dyDescent="0.2">
      <c r="AK149" s="155"/>
    </row>
    <row r="150" spans="37:37" hidden="1" x14ac:dyDescent="0.2">
      <c r="AK150" s="155"/>
    </row>
    <row r="151" spans="37:37" ht="15" customHeight="1" x14ac:dyDescent="0.2">
      <c r="AK151" s="155"/>
    </row>
    <row r="152" spans="37:37" ht="16.5" customHeight="1" x14ac:dyDescent="0.2">
      <c r="AK152" s="155"/>
    </row>
    <row r="153" spans="37:37" ht="14.25" customHeight="1" x14ac:dyDescent="0.2">
      <c r="AK153" s="155"/>
    </row>
    <row r="154" spans="37:37" ht="13.5" customHeight="1" x14ac:dyDescent="0.2">
      <c r="AK154" s="155"/>
    </row>
    <row r="155" spans="37:37" ht="13.5" customHeight="1" x14ac:dyDescent="0.2">
      <c r="AK155" s="155"/>
    </row>
    <row r="156" spans="37:37" x14ac:dyDescent="0.2">
      <c r="AK156" s="155"/>
    </row>
    <row r="157" spans="37:37" x14ac:dyDescent="0.2">
      <c r="AK157" s="155"/>
    </row>
    <row r="158" spans="37:37" x14ac:dyDescent="0.2">
      <c r="AK158" s="155"/>
    </row>
    <row r="159" spans="37:37" x14ac:dyDescent="0.2">
      <c r="AK159" s="155"/>
    </row>
    <row r="160" spans="37:37" x14ac:dyDescent="0.2">
      <c r="AK160" s="155"/>
    </row>
    <row r="161" spans="37:37" x14ac:dyDescent="0.2">
      <c r="AK161" s="155"/>
    </row>
    <row r="162" spans="37:37" x14ac:dyDescent="0.2">
      <c r="AK162" s="155"/>
    </row>
    <row r="163" spans="37:37" x14ac:dyDescent="0.2">
      <c r="AK163" s="155"/>
    </row>
    <row r="164" spans="37:37" x14ac:dyDescent="0.2">
      <c r="AK164" s="155"/>
    </row>
    <row r="165" spans="37:37" x14ac:dyDescent="0.2">
      <c r="AK165" s="155"/>
    </row>
    <row r="166" spans="37:37" x14ac:dyDescent="0.2">
      <c r="AK166" s="155"/>
    </row>
    <row r="167" spans="37:37" x14ac:dyDescent="0.2">
      <c r="AK167" s="155"/>
    </row>
    <row r="168" spans="37:37" x14ac:dyDescent="0.2">
      <c r="AK168" s="155"/>
    </row>
    <row r="169" spans="37:37" x14ac:dyDescent="0.2">
      <c r="AK169" s="155"/>
    </row>
    <row r="170" spans="37:37" x14ac:dyDescent="0.2">
      <c r="AK170" s="155"/>
    </row>
    <row r="171" spans="37:37" x14ac:dyDescent="0.2">
      <c r="AK171" s="155"/>
    </row>
    <row r="172" spans="37:37" x14ac:dyDescent="0.2">
      <c r="AK172" s="155"/>
    </row>
    <row r="173" spans="37:37" x14ac:dyDescent="0.2">
      <c r="AK173" s="155"/>
    </row>
    <row r="174" spans="37:37" x14ac:dyDescent="0.2">
      <c r="AK174" s="155"/>
    </row>
    <row r="175" spans="37:37" x14ac:dyDescent="0.2">
      <c r="AK175" s="155"/>
    </row>
    <row r="176" spans="37:37" x14ac:dyDescent="0.2">
      <c r="AK176" s="155"/>
    </row>
    <row r="177" spans="37:37" x14ac:dyDescent="0.2">
      <c r="AK177" s="155"/>
    </row>
    <row r="178" spans="37:37" x14ac:dyDescent="0.2">
      <c r="AK178" s="155"/>
    </row>
    <row r="179" spans="37:37" x14ac:dyDescent="0.2">
      <c r="AK179" s="155"/>
    </row>
    <row r="180" spans="37:37" x14ac:dyDescent="0.2">
      <c r="AK180" s="155"/>
    </row>
    <row r="181" spans="37:37" x14ac:dyDescent="0.2">
      <c r="AK181" s="155"/>
    </row>
    <row r="182" spans="37:37" x14ac:dyDescent="0.2">
      <c r="AK182" s="155"/>
    </row>
    <row r="183" spans="37:37" x14ac:dyDescent="0.2">
      <c r="AK183" s="155"/>
    </row>
    <row r="184" spans="37:37" x14ac:dyDescent="0.2">
      <c r="AK184" s="155"/>
    </row>
    <row r="185" spans="37:37" x14ac:dyDescent="0.2">
      <c r="AK185" s="155"/>
    </row>
    <row r="186" spans="37:37" x14ac:dyDescent="0.2">
      <c r="AK186" s="155"/>
    </row>
    <row r="187" spans="37:37" x14ac:dyDescent="0.2">
      <c r="AK187" s="155"/>
    </row>
    <row r="188" spans="37:37" x14ac:dyDescent="0.2">
      <c r="AK188" s="155"/>
    </row>
    <row r="189" spans="37:37" x14ac:dyDescent="0.2">
      <c r="AK189" s="155"/>
    </row>
    <row r="190" spans="37:37" x14ac:dyDescent="0.2">
      <c r="AK190" s="155"/>
    </row>
    <row r="191" spans="37:37" x14ac:dyDescent="0.2">
      <c r="AK191" s="155"/>
    </row>
    <row r="192" spans="37:37" x14ac:dyDescent="0.2">
      <c r="AK192" s="155"/>
    </row>
    <row r="193" spans="37:37" x14ac:dyDescent="0.2">
      <c r="AK193" s="155"/>
    </row>
    <row r="194" spans="37:37" x14ac:dyDescent="0.2">
      <c r="AK194" s="155"/>
    </row>
    <row r="195" spans="37:37" x14ac:dyDescent="0.2">
      <c r="AK195" s="155"/>
    </row>
    <row r="196" spans="37:37" x14ac:dyDescent="0.2">
      <c r="AK196" s="155"/>
    </row>
    <row r="197" spans="37:37" x14ac:dyDescent="0.2">
      <c r="AK197" s="155"/>
    </row>
    <row r="198" spans="37:37" x14ac:dyDescent="0.2">
      <c r="AK198" s="155"/>
    </row>
    <row r="199" spans="37:37" x14ac:dyDescent="0.2">
      <c r="AK199" s="155"/>
    </row>
    <row r="200" spans="37:37" x14ac:dyDescent="0.2">
      <c r="AK200" s="155"/>
    </row>
    <row r="201" spans="37:37" x14ac:dyDescent="0.2">
      <c r="AK201" s="155"/>
    </row>
    <row r="202" spans="37:37" x14ac:dyDescent="0.2">
      <c r="AK202" s="155"/>
    </row>
    <row r="203" spans="37:37" x14ac:dyDescent="0.2">
      <c r="AK203" s="155"/>
    </row>
    <row r="204" spans="37:37" x14ac:dyDescent="0.2">
      <c r="AK204" s="155"/>
    </row>
    <row r="205" spans="37:37" x14ac:dyDescent="0.2">
      <c r="AK205" s="155"/>
    </row>
    <row r="206" spans="37:37" x14ac:dyDescent="0.2">
      <c r="AK206" s="155"/>
    </row>
    <row r="207" spans="37:37" x14ac:dyDescent="0.2">
      <c r="AK207" s="155"/>
    </row>
    <row r="208" spans="37:37" x14ac:dyDescent="0.2">
      <c r="AK208" s="155"/>
    </row>
    <row r="209" spans="37:37" x14ac:dyDescent="0.2">
      <c r="AK209" s="155"/>
    </row>
    <row r="210" spans="37:37" x14ac:dyDescent="0.2">
      <c r="AK210" s="155"/>
    </row>
    <row r="211" spans="37:37" ht="15.75" customHeight="1" x14ac:dyDescent="0.2">
      <c r="AK211" s="155"/>
    </row>
    <row r="212" spans="37:37" ht="26.25" customHeight="1" x14ac:dyDescent="0.2">
      <c r="AK212" s="155"/>
    </row>
    <row r="213" spans="37:37" x14ac:dyDescent="0.2">
      <c r="AK213" s="155"/>
    </row>
    <row r="214" spans="37:37" x14ac:dyDescent="0.2">
      <c r="AK214" s="155"/>
    </row>
    <row r="215" spans="37:37" x14ac:dyDescent="0.2">
      <c r="AK215" s="155"/>
    </row>
    <row r="216" spans="37:37" x14ac:dyDescent="0.2">
      <c r="AK216" s="155"/>
    </row>
    <row r="217" spans="37:37" x14ac:dyDescent="0.2">
      <c r="AK217" s="155"/>
    </row>
    <row r="218" spans="37:37" x14ac:dyDescent="0.2">
      <c r="AK218" s="155"/>
    </row>
    <row r="219" spans="37:37" x14ac:dyDescent="0.2">
      <c r="AK219" s="155"/>
    </row>
    <row r="220" spans="37:37" x14ac:dyDescent="0.2">
      <c r="AK220" s="155"/>
    </row>
    <row r="221" spans="37:37" x14ac:dyDescent="0.2">
      <c r="AK221" s="155"/>
    </row>
    <row r="222" spans="37:37" x14ac:dyDescent="0.2">
      <c r="AK222" s="155"/>
    </row>
    <row r="223" spans="37:37" x14ac:dyDescent="0.2">
      <c r="AK223" s="155"/>
    </row>
    <row r="224" spans="37:37" x14ac:dyDescent="0.2">
      <c r="AK224" s="155"/>
    </row>
    <row r="225" spans="37:37" x14ac:dyDescent="0.2">
      <c r="AK225" s="155"/>
    </row>
    <row r="226" spans="37:37" x14ac:dyDescent="0.2">
      <c r="AK226" s="155"/>
    </row>
    <row r="227" spans="37:37" x14ac:dyDescent="0.2">
      <c r="AK227" s="155"/>
    </row>
    <row r="228" spans="37:37" x14ac:dyDescent="0.2">
      <c r="AK228" s="155"/>
    </row>
    <row r="229" spans="37:37" x14ac:dyDescent="0.2">
      <c r="AK229" s="155"/>
    </row>
    <row r="230" spans="37:37" x14ac:dyDescent="0.2">
      <c r="AK230" s="155"/>
    </row>
    <row r="231" spans="37:37" x14ac:dyDescent="0.2">
      <c r="AK231" s="155"/>
    </row>
    <row r="232" spans="37:37" x14ac:dyDescent="0.2">
      <c r="AK232" s="155"/>
    </row>
    <row r="233" spans="37:37" x14ac:dyDescent="0.2">
      <c r="AK233" s="155"/>
    </row>
    <row r="234" spans="37:37" x14ac:dyDescent="0.2">
      <c r="AK234" s="155"/>
    </row>
    <row r="235" spans="37:37" x14ac:dyDescent="0.2">
      <c r="AK235" s="155"/>
    </row>
    <row r="236" spans="37:37" x14ac:dyDescent="0.2">
      <c r="AK236" s="155"/>
    </row>
    <row r="237" spans="37:37" x14ac:dyDescent="0.2">
      <c r="AK237" s="155"/>
    </row>
    <row r="238" spans="37:37" x14ac:dyDescent="0.2">
      <c r="AK238" s="155"/>
    </row>
    <row r="239" spans="37:37" x14ac:dyDescent="0.2">
      <c r="AK239" s="155"/>
    </row>
    <row r="240" spans="37:37" x14ac:dyDescent="0.2">
      <c r="AK240" s="155"/>
    </row>
    <row r="241" spans="37:37" x14ac:dyDescent="0.2">
      <c r="AK241" s="155"/>
    </row>
    <row r="242" spans="37:37" x14ac:dyDescent="0.2">
      <c r="AK242" s="155"/>
    </row>
    <row r="243" spans="37:37" x14ac:dyDescent="0.2">
      <c r="AK243" s="155"/>
    </row>
    <row r="244" spans="37:37" x14ac:dyDescent="0.2">
      <c r="AK244" s="155"/>
    </row>
    <row r="245" spans="37:37" x14ac:dyDescent="0.2">
      <c r="AK245" s="155"/>
    </row>
    <row r="246" spans="37:37" x14ac:dyDescent="0.2">
      <c r="AK246" s="155"/>
    </row>
    <row r="247" spans="37:37" x14ac:dyDescent="0.2">
      <c r="AK247" s="155"/>
    </row>
    <row r="248" spans="37:37" x14ac:dyDescent="0.2">
      <c r="AK248" s="155"/>
    </row>
    <row r="249" spans="37:37" x14ac:dyDescent="0.2">
      <c r="AK249" s="155"/>
    </row>
    <row r="250" spans="37:37" x14ac:dyDescent="0.2">
      <c r="AK250" s="155"/>
    </row>
    <row r="251" spans="37:37" x14ac:dyDescent="0.2">
      <c r="AK251" s="155"/>
    </row>
    <row r="252" spans="37:37" x14ac:dyDescent="0.2">
      <c r="AK252" s="155"/>
    </row>
    <row r="253" spans="37:37" x14ac:dyDescent="0.2">
      <c r="AK253" s="155"/>
    </row>
    <row r="254" spans="37:37" x14ac:dyDescent="0.2">
      <c r="AK254" s="155"/>
    </row>
    <row r="255" spans="37:37" x14ac:dyDescent="0.2">
      <c r="AK255" s="155"/>
    </row>
    <row r="256" spans="37:37" x14ac:dyDescent="0.2">
      <c r="AK256" s="155"/>
    </row>
    <row r="257" spans="37:37" x14ac:dyDescent="0.2">
      <c r="AK257" s="155"/>
    </row>
    <row r="258" spans="37:37" x14ac:dyDescent="0.2">
      <c r="AK258" s="155"/>
    </row>
    <row r="259" spans="37:37" x14ac:dyDescent="0.2">
      <c r="AK259" s="155"/>
    </row>
    <row r="260" spans="37:37" x14ac:dyDescent="0.2">
      <c r="AK260" s="155"/>
    </row>
    <row r="261" spans="37:37" x14ac:dyDescent="0.2">
      <c r="AK261" s="155"/>
    </row>
    <row r="262" spans="37:37" x14ac:dyDescent="0.2">
      <c r="AK262" s="155"/>
    </row>
    <row r="263" spans="37:37" x14ac:dyDescent="0.2">
      <c r="AK263" s="155"/>
    </row>
    <row r="264" spans="37:37" x14ac:dyDescent="0.2">
      <c r="AK264" s="155"/>
    </row>
    <row r="265" spans="37:37" x14ac:dyDescent="0.2">
      <c r="AK265" s="155"/>
    </row>
    <row r="266" spans="37:37" x14ac:dyDescent="0.2">
      <c r="AK266" s="155"/>
    </row>
    <row r="267" spans="37:37" x14ac:dyDescent="0.2">
      <c r="AK267" s="155"/>
    </row>
    <row r="268" spans="37:37" x14ac:dyDescent="0.2">
      <c r="AK268" s="155"/>
    </row>
    <row r="269" spans="37:37" x14ac:dyDescent="0.2">
      <c r="AK269" s="155"/>
    </row>
    <row r="270" spans="37:37" x14ac:dyDescent="0.2">
      <c r="AK270" s="155"/>
    </row>
    <row r="271" spans="37:37" x14ac:dyDescent="0.2">
      <c r="AK271" s="155"/>
    </row>
    <row r="272" spans="37:37" x14ac:dyDescent="0.2">
      <c r="AK272" s="155"/>
    </row>
    <row r="273" spans="37:37" x14ac:dyDescent="0.2">
      <c r="AK273" s="155"/>
    </row>
    <row r="274" spans="37:37" x14ac:dyDescent="0.2">
      <c r="AK274" s="155"/>
    </row>
    <row r="275" spans="37:37" x14ac:dyDescent="0.2">
      <c r="AK275" s="155"/>
    </row>
    <row r="276" spans="37:37" x14ac:dyDescent="0.2">
      <c r="AK276" s="155"/>
    </row>
    <row r="277" spans="37:37" x14ac:dyDescent="0.2">
      <c r="AK277" s="155"/>
    </row>
    <row r="278" spans="37:37" x14ac:dyDescent="0.2">
      <c r="AK278" s="155"/>
    </row>
    <row r="279" spans="37:37" x14ac:dyDescent="0.2">
      <c r="AK279" s="155"/>
    </row>
    <row r="280" spans="37:37" x14ac:dyDescent="0.2">
      <c r="AK280" s="155"/>
    </row>
    <row r="281" spans="37:37" x14ac:dyDescent="0.2">
      <c r="AK281" s="155"/>
    </row>
    <row r="282" spans="37:37" x14ac:dyDescent="0.2">
      <c r="AK282" s="155"/>
    </row>
    <row r="283" spans="37:37" x14ac:dyDescent="0.2">
      <c r="AK283" s="155"/>
    </row>
    <row r="284" spans="37:37" x14ac:dyDescent="0.2">
      <c r="AK284" s="155"/>
    </row>
    <row r="285" spans="37:37" x14ac:dyDescent="0.2">
      <c r="AK285" s="155"/>
    </row>
    <row r="286" spans="37:37" x14ac:dyDescent="0.2">
      <c r="AK286" s="155"/>
    </row>
    <row r="287" spans="37:37" x14ac:dyDescent="0.2">
      <c r="AK287" s="155"/>
    </row>
    <row r="288" spans="37:37" x14ac:dyDescent="0.2">
      <c r="AK288" s="155"/>
    </row>
    <row r="289" spans="37:37" x14ac:dyDescent="0.2">
      <c r="AK289" s="155"/>
    </row>
    <row r="290" spans="37:37" x14ac:dyDescent="0.2">
      <c r="AK290" s="155"/>
    </row>
    <row r="291" spans="37:37" x14ac:dyDescent="0.2">
      <c r="AK291" s="155"/>
    </row>
    <row r="292" spans="37:37" x14ac:dyDescent="0.2">
      <c r="AK292" s="155"/>
    </row>
    <row r="293" spans="37:37" x14ac:dyDescent="0.2">
      <c r="AK293" s="155"/>
    </row>
    <row r="294" spans="37:37" x14ac:dyDescent="0.2">
      <c r="AK294" s="155"/>
    </row>
    <row r="295" spans="37:37" x14ac:dyDescent="0.2">
      <c r="AK295" s="155"/>
    </row>
    <row r="296" spans="37:37" x14ac:dyDescent="0.2">
      <c r="AK296" s="155"/>
    </row>
    <row r="297" spans="37:37" x14ac:dyDescent="0.2">
      <c r="AK297" s="155"/>
    </row>
    <row r="298" spans="37:37" x14ac:dyDescent="0.2">
      <c r="AK298" s="155"/>
    </row>
    <row r="299" spans="37:37" x14ac:dyDescent="0.2">
      <c r="AK299" s="155"/>
    </row>
    <row r="300" spans="37:37" x14ac:dyDescent="0.2">
      <c r="AK300" s="155"/>
    </row>
    <row r="301" spans="37:37" x14ac:dyDescent="0.2">
      <c r="AK301" s="155"/>
    </row>
    <row r="302" spans="37:37" x14ac:dyDescent="0.2">
      <c r="AK302" s="155"/>
    </row>
    <row r="303" spans="37:37" x14ac:dyDescent="0.2">
      <c r="AK303" s="155"/>
    </row>
    <row r="304" spans="37:37" x14ac:dyDescent="0.2">
      <c r="AK304" s="155"/>
    </row>
    <row r="305" spans="37:37" x14ac:dyDescent="0.2">
      <c r="AK305" s="155"/>
    </row>
    <row r="306" spans="37:37" x14ac:dyDescent="0.2">
      <c r="AK306" s="155"/>
    </row>
    <row r="307" spans="37:37" x14ac:dyDescent="0.2">
      <c r="AK307" s="155"/>
    </row>
    <row r="308" spans="37:37" x14ac:dyDescent="0.2">
      <c r="AK308" s="155"/>
    </row>
    <row r="309" spans="37:37" x14ac:dyDescent="0.2">
      <c r="AK309" s="155"/>
    </row>
    <row r="310" spans="37:37" x14ac:dyDescent="0.2">
      <c r="AK310" s="155"/>
    </row>
    <row r="311" spans="37:37" x14ac:dyDescent="0.2">
      <c r="AK311" s="155"/>
    </row>
    <row r="312" spans="37:37" x14ac:dyDescent="0.2">
      <c r="AK312" s="155"/>
    </row>
    <row r="313" spans="37:37" x14ac:dyDescent="0.2">
      <c r="AK313" s="155"/>
    </row>
    <row r="314" spans="37:37" x14ac:dyDescent="0.2">
      <c r="AK314" s="155"/>
    </row>
    <row r="315" spans="37:37" x14ac:dyDescent="0.2">
      <c r="AK315" s="155"/>
    </row>
    <row r="316" spans="37:37" x14ac:dyDescent="0.2">
      <c r="AK316" s="155"/>
    </row>
    <row r="317" spans="37:37" x14ac:dyDescent="0.2">
      <c r="AK317" s="155"/>
    </row>
    <row r="318" spans="37:37" x14ac:dyDescent="0.2">
      <c r="AK318" s="155"/>
    </row>
    <row r="319" spans="37:37" x14ac:dyDescent="0.2">
      <c r="AK319" s="155"/>
    </row>
    <row r="320" spans="37:37" x14ac:dyDescent="0.2">
      <c r="AK320" s="155"/>
    </row>
    <row r="321" spans="37:37" x14ac:dyDescent="0.2">
      <c r="AK321" s="155"/>
    </row>
    <row r="322" spans="37:37" x14ac:dyDescent="0.2">
      <c r="AK322" s="155"/>
    </row>
    <row r="323" spans="37:37" x14ac:dyDescent="0.2">
      <c r="AK323" s="155"/>
    </row>
    <row r="324" spans="37:37" x14ac:dyDescent="0.2">
      <c r="AK324" s="155"/>
    </row>
    <row r="325" spans="37:37" x14ac:dyDescent="0.2">
      <c r="AK325" s="155"/>
    </row>
    <row r="326" spans="37:37" x14ac:dyDescent="0.2">
      <c r="AK326" s="155"/>
    </row>
    <row r="327" spans="37:37" x14ac:dyDescent="0.2">
      <c r="AK327" s="155"/>
    </row>
    <row r="328" spans="37:37" x14ac:dyDescent="0.2">
      <c r="AK328" s="155"/>
    </row>
    <row r="329" spans="37:37" x14ac:dyDescent="0.2">
      <c r="AK329" s="155"/>
    </row>
    <row r="330" spans="37:37" x14ac:dyDescent="0.2">
      <c r="AK330" s="155"/>
    </row>
    <row r="331" spans="37:37" x14ac:dyDescent="0.2">
      <c r="AK331" s="155"/>
    </row>
    <row r="332" spans="37:37" x14ac:dyDescent="0.2">
      <c r="AK332" s="155"/>
    </row>
    <row r="333" spans="37:37" x14ac:dyDescent="0.2">
      <c r="AK333" s="155"/>
    </row>
    <row r="334" spans="37:37" x14ac:dyDescent="0.2">
      <c r="AK334" s="155"/>
    </row>
    <row r="335" spans="37:37" x14ac:dyDescent="0.2">
      <c r="AK335" s="155"/>
    </row>
    <row r="336" spans="37:37" x14ac:dyDescent="0.2">
      <c r="AK336" s="155"/>
    </row>
    <row r="337" spans="37:37" x14ac:dyDescent="0.2">
      <c r="AK337" s="155"/>
    </row>
    <row r="338" spans="37:37" x14ac:dyDescent="0.2">
      <c r="AK338" s="155"/>
    </row>
    <row r="339" spans="37:37" x14ac:dyDescent="0.2">
      <c r="AK339" s="155"/>
    </row>
    <row r="340" spans="37:37" x14ac:dyDescent="0.2">
      <c r="AK340" s="155"/>
    </row>
    <row r="341" spans="37:37" x14ac:dyDescent="0.2">
      <c r="AK341" s="155"/>
    </row>
    <row r="342" spans="37:37" x14ac:dyDescent="0.2">
      <c r="AK342" s="155"/>
    </row>
    <row r="343" spans="37:37" x14ac:dyDescent="0.2">
      <c r="AK343" s="155"/>
    </row>
    <row r="344" spans="37:37" x14ac:dyDescent="0.2">
      <c r="AK344" s="155"/>
    </row>
    <row r="345" spans="37:37" x14ac:dyDescent="0.2">
      <c r="AK345" s="155"/>
    </row>
    <row r="346" spans="37:37" x14ac:dyDescent="0.2">
      <c r="AK346" s="155"/>
    </row>
    <row r="347" spans="37:37" x14ac:dyDescent="0.2">
      <c r="AK347" s="155"/>
    </row>
    <row r="348" spans="37:37" x14ac:dyDescent="0.2">
      <c r="AK348" s="155"/>
    </row>
    <row r="349" spans="37:37" x14ac:dyDescent="0.2">
      <c r="AK349" s="155"/>
    </row>
    <row r="350" spans="37:37" x14ac:dyDescent="0.2">
      <c r="AK350" s="155"/>
    </row>
    <row r="351" spans="37:37" x14ac:dyDescent="0.2">
      <c r="AK351" s="155"/>
    </row>
    <row r="352" spans="37:37" x14ac:dyDescent="0.2">
      <c r="AK352" s="155"/>
    </row>
    <row r="353" spans="37:37" x14ac:dyDescent="0.2">
      <c r="AK353" s="155"/>
    </row>
    <row r="354" spans="37:37" x14ac:dyDescent="0.2">
      <c r="AK354" s="155"/>
    </row>
    <row r="355" spans="37:37" x14ac:dyDescent="0.2">
      <c r="AK355" s="155"/>
    </row>
    <row r="356" spans="37:37" x14ac:dyDescent="0.2">
      <c r="AK356" s="155"/>
    </row>
    <row r="357" spans="37:37" x14ac:dyDescent="0.2">
      <c r="AK357" s="155"/>
    </row>
    <row r="358" spans="37:37" x14ac:dyDescent="0.2">
      <c r="AK358" s="155"/>
    </row>
    <row r="359" spans="37:37" x14ac:dyDescent="0.2">
      <c r="AK359" s="155"/>
    </row>
    <row r="360" spans="37:37" x14ac:dyDescent="0.2">
      <c r="AK360" s="155"/>
    </row>
    <row r="361" spans="37:37" x14ac:dyDescent="0.2">
      <c r="AK361" s="155"/>
    </row>
    <row r="362" spans="37:37" x14ac:dyDescent="0.2">
      <c r="AK362" s="155"/>
    </row>
    <row r="363" spans="37:37" x14ac:dyDescent="0.2">
      <c r="AK363" s="155"/>
    </row>
    <row r="364" spans="37:37" x14ac:dyDescent="0.2">
      <c r="AK364" s="155"/>
    </row>
    <row r="365" spans="37:37" x14ac:dyDescent="0.2">
      <c r="AK365" s="155"/>
    </row>
    <row r="366" spans="37:37" x14ac:dyDescent="0.2">
      <c r="AK366" s="155"/>
    </row>
    <row r="367" spans="37:37" x14ac:dyDescent="0.2">
      <c r="AK367" s="155"/>
    </row>
    <row r="368" spans="37:37" x14ac:dyDescent="0.2">
      <c r="AK368" s="155"/>
    </row>
    <row r="369" spans="37:37" x14ac:dyDescent="0.2">
      <c r="AK369" s="155"/>
    </row>
    <row r="370" spans="37:37" x14ac:dyDescent="0.2">
      <c r="AK370" s="155"/>
    </row>
    <row r="371" spans="37:37" x14ac:dyDescent="0.2">
      <c r="AK371" s="155"/>
    </row>
    <row r="372" spans="37:37" x14ac:dyDescent="0.2">
      <c r="AK372" s="155"/>
    </row>
    <row r="373" spans="37:37" x14ac:dyDescent="0.2">
      <c r="AK373" s="155"/>
    </row>
    <row r="374" spans="37:37" x14ac:dyDescent="0.2">
      <c r="AK374" s="155"/>
    </row>
    <row r="375" spans="37:37" x14ac:dyDescent="0.2">
      <c r="AK375" s="155"/>
    </row>
    <row r="376" spans="37:37" x14ac:dyDescent="0.2">
      <c r="AK376" s="155"/>
    </row>
    <row r="377" spans="37:37" x14ac:dyDescent="0.2">
      <c r="AK377" s="155"/>
    </row>
    <row r="378" spans="37:37" x14ac:dyDescent="0.2">
      <c r="AK378" s="155"/>
    </row>
    <row r="379" spans="37:37" x14ac:dyDescent="0.2">
      <c r="AK379" s="155"/>
    </row>
    <row r="380" spans="37:37" x14ac:dyDescent="0.2">
      <c r="AK380" s="155"/>
    </row>
    <row r="381" spans="37:37" x14ac:dyDescent="0.2">
      <c r="AK381" s="155"/>
    </row>
    <row r="382" spans="37:37" x14ac:dyDescent="0.2">
      <c r="AK382" s="155"/>
    </row>
    <row r="383" spans="37:37" x14ac:dyDescent="0.2">
      <c r="AK383" s="155"/>
    </row>
    <row r="384" spans="37:37" x14ac:dyDescent="0.2">
      <c r="AK384" s="155"/>
    </row>
    <row r="385" spans="37:37" x14ac:dyDescent="0.2">
      <c r="AK385" s="155"/>
    </row>
    <row r="386" spans="37:37" x14ac:dyDescent="0.2">
      <c r="AK386" s="155"/>
    </row>
    <row r="387" spans="37:37" x14ac:dyDescent="0.2">
      <c r="AK387" s="155"/>
    </row>
    <row r="388" spans="37:37" x14ac:dyDescent="0.2">
      <c r="AK388" s="155"/>
    </row>
    <row r="389" spans="37:37" x14ac:dyDescent="0.2">
      <c r="AK389" s="155"/>
    </row>
    <row r="390" spans="37:37" x14ac:dyDescent="0.2">
      <c r="AK390" s="155"/>
    </row>
    <row r="391" spans="37:37" x14ac:dyDescent="0.2">
      <c r="AK391" s="155"/>
    </row>
    <row r="392" spans="37:37" x14ac:dyDescent="0.2">
      <c r="AK392" s="155"/>
    </row>
    <row r="393" spans="37:37" x14ac:dyDescent="0.2">
      <c r="AK393" s="155"/>
    </row>
    <row r="394" spans="37:37" x14ac:dyDescent="0.2">
      <c r="AK394" s="155"/>
    </row>
    <row r="395" spans="37:37" x14ac:dyDescent="0.2">
      <c r="AK395" s="155"/>
    </row>
    <row r="396" spans="37:37" x14ac:dyDescent="0.2">
      <c r="AK396" s="155"/>
    </row>
    <row r="397" spans="37:37" x14ac:dyDescent="0.2">
      <c r="AK397" s="155"/>
    </row>
    <row r="398" spans="37:37" x14ac:dyDescent="0.2">
      <c r="AK398" s="155"/>
    </row>
    <row r="399" spans="37:37" x14ac:dyDescent="0.2">
      <c r="AK399" s="155"/>
    </row>
    <row r="400" spans="37:37" x14ac:dyDescent="0.2">
      <c r="AK400" s="155"/>
    </row>
    <row r="401" spans="37:37" x14ac:dyDescent="0.2">
      <c r="AK401" s="155"/>
    </row>
    <row r="402" spans="37:37" x14ac:dyDescent="0.2">
      <c r="AK402" s="155"/>
    </row>
    <row r="403" spans="37:37" x14ac:dyDescent="0.2">
      <c r="AK403" s="155"/>
    </row>
    <row r="404" spans="37:37" x14ac:dyDescent="0.2">
      <c r="AK404" s="155"/>
    </row>
    <row r="405" spans="37:37" x14ac:dyDescent="0.2">
      <c r="AK405" s="155"/>
    </row>
    <row r="406" spans="37:37" x14ac:dyDescent="0.2">
      <c r="AK406" s="155"/>
    </row>
    <row r="407" spans="37:37" x14ac:dyDescent="0.2">
      <c r="AK407" s="155"/>
    </row>
    <row r="408" spans="37:37" x14ac:dyDescent="0.2">
      <c r="AK408" s="155"/>
    </row>
    <row r="409" spans="37:37" x14ac:dyDescent="0.2">
      <c r="AK409" s="155"/>
    </row>
    <row r="410" spans="37:37" x14ac:dyDescent="0.2">
      <c r="AK410" s="155"/>
    </row>
    <row r="411" spans="37:37" x14ac:dyDescent="0.2">
      <c r="AK411" s="155"/>
    </row>
    <row r="412" spans="37:37" x14ac:dyDescent="0.2">
      <c r="AK412" s="155"/>
    </row>
    <row r="413" spans="37:37" x14ac:dyDescent="0.2">
      <c r="AK413" s="155"/>
    </row>
    <row r="414" spans="37:37" x14ac:dyDescent="0.2">
      <c r="AK414" s="155"/>
    </row>
    <row r="415" spans="37:37" x14ac:dyDescent="0.2">
      <c r="AK415" s="155"/>
    </row>
    <row r="416" spans="37:37" x14ac:dyDescent="0.2">
      <c r="AK416" s="155"/>
    </row>
    <row r="417" spans="37:37" x14ac:dyDescent="0.2">
      <c r="AK417" s="155"/>
    </row>
    <row r="418" spans="37:37" x14ac:dyDescent="0.2">
      <c r="AK418" s="155"/>
    </row>
    <row r="419" spans="37:37" x14ac:dyDescent="0.2">
      <c r="AK419" s="155"/>
    </row>
    <row r="420" spans="37:37" x14ac:dyDescent="0.2">
      <c r="AK420" s="155"/>
    </row>
    <row r="421" spans="37:37" x14ac:dyDescent="0.2">
      <c r="AK421" s="155"/>
    </row>
    <row r="422" spans="37:37" x14ac:dyDescent="0.2">
      <c r="AK422" s="155"/>
    </row>
    <row r="423" spans="37:37" x14ac:dyDescent="0.2">
      <c r="AK423" s="155"/>
    </row>
    <row r="424" spans="37:37" x14ac:dyDescent="0.2">
      <c r="AK424" s="155"/>
    </row>
    <row r="425" spans="37:37" x14ac:dyDescent="0.2">
      <c r="AK425" s="155"/>
    </row>
    <row r="426" spans="37:37" x14ac:dyDescent="0.2">
      <c r="AK426" s="155"/>
    </row>
    <row r="427" spans="37:37" x14ac:dyDescent="0.2">
      <c r="AK427" s="155"/>
    </row>
    <row r="428" spans="37:37" x14ac:dyDescent="0.2">
      <c r="AK428" s="155"/>
    </row>
    <row r="429" spans="37:37" x14ac:dyDescent="0.2">
      <c r="AK429" s="155"/>
    </row>
    <row r="430" spans="37:37" x14ac:dyDescent="0.2">
      <c r="AK430" s="155"/>
    </row>
    <row r="431" spans="37:37" x14ac:dyDescent="0.2">
      <c r="AK431" s="155"/>
    </row>
    <row r="432" spans="37:37" x14ac:dyDescent="0.2">
      <c r="AK432" s="155"/>
    </row>
    <row r="433" spans="37:37" x14ac:dyDescent="0.2">
      <c r="AK433" s="155"/>
    </row>
    <row r="434" spans="37:37" x14ac:dyDescent="0.2">
      <c r="AK434" s="155"/>
    </row>
    <row r="435" spans="37:37" x14ac:dyDescent="0.2">
      <c r="AK435" s="155"/>
    </row>
    <row r="436" spans="37:37" x14ac:dyDescent="0.2">
      <c r="AK436" s="155"/>
    </row>
    <row r="437" spans="37:37" x14ac:dyDescent="0.2">
      <c r="AK437" s="155"/>
    </row>
    <row r="438" spans="37:37" x14ac:dyDescent="0.2">
      <c r="AK438" s="155"/>
    </row>
    <row r="439" spans="37:37" x14ac:dyDescent="0.2">
      <c r="AK439" s="155"/>
    </row>
    <row r="440" spans="37:37" x14ac:dyDescent="0.2">
      <c r="AK440" s="155"/>
    </row>
    <row r="441" spans="37:37" x14ac:dyDescent="0.2">
      <c r="AK441" s="155"/>
    </row>
    <row r="442" spans="37:37" x14ac:dyDescent="0.2">
      <c r="AK442" s="155"/>
    </row>
    <row r="443" spans="37:37" x14ac:dyDescent="0.2">
      <c r="AK443" s="155"/>
    </row>
    <row r="444" spans="37:37" x14ac:dyDescent="0.2">
      <c r="AK444" s="155"/>
    </row>
    <row r="445" spans="37:37" x14ac:dyDescent="0.2">
      <c r="AK445" s="155"/>
    </row>
    <row r="446" spans="37:37" x14ac:dyDescent="0.2">
      <c r="AK446" s="155"/>
    </row>
    <row r="447" spans="37:37" x14ac:dyDescent="0.2">
      <c r="AK447" s="155"/>
    </row>
    <row r="448" spans="37:37" x14ac:dyDescent="0.2">
      <c r="AK448" s="155"/>
    </row>
    <row r="449" spans="37:37" x14ac:dyDescent="0.2">
      <c r="AK449" s="155"/>
    </row>
    <row r="450" spans="37:37" x14ac:dyDescent="0.2">
      <c r="AK450" s="155"/>
    </row>
    <row r="451" spans="37:37" x14ac:dyDescent="0.2">
      <c r="AK451" s="155"/>
    </row>
    <row r="452" spans="37:37" x14ac:dyDescent="0.2">
      <c r="AK452" s="155"/>
    </row>
    <row r="453" spans="37:37" x14ac:dyDescent="0.2">
      <c r="AK453" s="155"/>
    </row>
    <row r="454" spans="37:37" x14ac:dyDescent="0.2">
      <c r="AK454" s="155"/>
    </row>
    <row r="455" spans="37:37" x14ac:dyDescent="0.2">
      <c r="AK455" s="155"/>
    </row>
    <row r="456" spans="37:37" x14ac:dyDescent="0.2">
      <c r="AK456" s="155"/>
    </row>
    <row r="457" spans="37:37" x14ac:dyDescent="0.2">
      <c r="AK457" s="155"/>
    </row>
    <row r="458" spans="37:37" x14ac:dyDescent="0.2">
      <c r="AK458" s="155"/>
    </row>
    <row r="459" spans="37:37" x14ac:dyDescent="0.2">
      <c r="AK459" s="155"/>
    </row>
    <row r="460" spans="37:37" x14ac:dyDescent="0.2">
      <c r="AK460" s="155"/>
    </row>
    <row r="461" spans="37:37" x14ac:dyDescent="0.2">
      <c r="AK461" s="155"/>
    </row>
    <row r="462" spans="37:37" x14ac:dyDescent="0.2">
      <c r="AK462" s="155"/>
    </row>
    <row r="463" spans="37:37" x14ac:dyDescent="0.2">
      <c r="AK463" s="155"/>
    </row>
    <row r="464" spans="37:37" x14ac:dyDescent="0.2">
      <c r="AK464" s="155"/>
    </row>
    <row r="465" spans="37:37" x14ac:dyDescent="0.2">
      <c r="AK465" s="155"/>
    </row>
    <row r="466" spans="37:37" x14ac:dyDescent="0.2">
      <c r="AK466" s="155"/>
    </row>
    <row r="467" spans="37:37" x14ac:dyDescent="0.2">
      <c r="AK467" s="155"/>
    </row>
    <row r="468" spans="37:37" x14ac:dyDescent="0.2">
      <c r="AK468" s="155"/>
    </row>
    <row r="469" spans="37:37" x14ac:dyDescent="0.2">
      <c r="AK469" s="155"/>
    </row>
    <row r="470" spans="37:37" x14ac:dyDescent="0.2">
      <c r="AK470" s="155"/>
    </row>
    <row r="471" spans="37:37" x14ac:dyDescent="0.2">
      <c r="AK471" s="155"/>
    </row>
    <row r="472" spans="37:37" x14ac:dyDescent="0.2">
      <c r="AK472" s="155"/>
    </row>
    <row r="473" spans="37:37" x14ac:dyDescent="0.2">
      <c r="AK473" s="155"/>
    </row>
    <row r="474" spans="37:37" x14ac:dyDescent="0.2">
      <c r="AK474" s="155"/>
    </row>
    <row r="475" spans="37:37" x14ac:dyDescent="0.2">
      <c r="AK475" s="155"/>
    </row>
    <row r="476" spans="37:37" x14ac:dyDescent="0.2">
      <c r="AK476" s="155"/>
    </row>
    <row r="477" spans="37:37" x14ac:dyDescent="0.2">
      <c r="AK477" s="155"/>
    </row>
    <row r="478" spans="37:37" x14ac:dyDescent="0.2">
      <c r="AK478" s="155"/>
    </row>
    <row r="479" spans="37:37" x14ac:dyDescent="0.2">
      <c r="AK479" s="155"/>
    </row>
    <row r="480" spans="37:37" x14ac:dyDescent="0.2">
      <c r="AK480" s="155"/>
    </row>
    <row r="481" spans="37:37" x14ac:dyDescent="0.2">
      <c r="AK481" s="155"/>
    </row>
    <row r="482" spans="37:37" x14ac:dyDescent="0.2">
      <c r="AK482" s="155"/>
    </row>
    <row r="483" spans="37:37" x14ac:dyDescent="0.2">
      <c r="AK483" s="155"/>
    </row>
    <row r="484" spans="37:37" x14ac:dyDescent="0.2">
      <c r="AK484" s="155"/>
    </row>
    <row r="485" spans="37:37" x14ac:dyDescent="0.2">
      <c r="AK485" s="155"/>
    </row>
    <row r="486" spans="37:37" x14ac:dyDescent="0.2">
      <c r="AK486" s="155"/>
    </row>
    <row r="487" spans="37:37" x14ac:dyDescent="0.2">
      <c r="AK487" s="155"/>
    </row>
    <row r="488" spans="37:37" x14ac:dyDescent="0.2">
      <c r="AK488" s="155"/>
    </row>
    <row r="489" spans="37:37" x14ac:dyDescent="0.2">
      <c r="AK489" s="155"/>
    </row>
    <row r="490" spans="37:37" x14ac:dyDescent="0.2">
      <c r="AK490" s="155"/>
    </row>
    <row r="491" spans="37:37" x14ac:dyDescent="0.2">
      <c r="AK491" s="155"/>
    </row>
    <row r="492" spans="37:37" x14ac:dyDescent="0.2">
      <c r="AK492" s="155"/>
    </row>
    <row r="493" spans="37:37" x14ac:dyDescent="0.2">
      <c r="AK493" s="155"/>
    </row>
    <row r="494" spans="37:37" x14ac:dyDescent="0.2">
      <c r="AK494" s="155"/>
    </row>
    <row r="495" spans="37:37" x14ac:dyDescent="0.2">
      <c r="AK495" s="155"/>
    </row>
    <row r="496" spans="37:37" x14ac:dyDescent="0.2">
      <c r="AK496" s="155"/>
    </row>
    <row r="497" spans="37:37" x14ac:dyDescent="0.2">
      <c r="AK497" s="155"/>
    </row>
    <row r="498" spans="37:37" x14ac:dyDescent="0.2">
      <c r="AK498" s="155"/>
    </row>
    <row r="499" spans="37:37" x14ac:dyDescent="0.2">
      <c r="AK499" s="155"/>
    </row>
    <row r="500" spans="37:37" x14ac:dyDescent="0.2">
      <c r="AK500" s="155"/>
    </row>
    <row r="501" spans="37:37" x14ac:dyDescent="0.2">
      <c r="AK501" s="155"/>
    </row>
    <row r="502" spans="37:37" x14ac:dyDescent="0.2">
      <c r="AK502" s="155"/>
    </row>
    <row r="503" spans="37:37" x14ac:dyDescent="0.2">
      <c r="AK503" s="155"/>
    </row>
    <row r="504" spans="37:37" x14ac:dyDescent="0.2">
      <c r="AK504" s="155"/>
    </row>
    <row r="505" spans="37:37" x14ac:dyDescent="0.2">
      <c r="AK505" s="155"/>
    </row>
    <row r="506" spans="37:37" x14ac:dyDescent="0.2">
      <c r="AK506" s="155"/>
    </row>
    <row r="507" spans="37:37" x14ac:dyDescent="0.2">
      <c r="AK507" s="155"/>
    </row>
    <row r="508" spans="37:37" x14ac:dyDescent="0.2">
      <c r="AK508" s="155"/>
    </row>
    <row r="509" spans="37:37" x14ac:dyDescent="0.2">
      <c r="AK509" s="155"/>
    </row>
    <row r="510" spans="37:37" x14ac:dyDescent="0.2">
      <c r="AK510" s="155"/>
    </row>
    <row r="511" spans="37:37" x14ac:dyDescent="0.2">
      <c r="AK511" s="155"/>
    </row>
    <row r="512" spans="37:37" x14ac:dyDescent="0.2">
      <c r="AK512" s="155"/>
    </row>
    <row r="513" spans="37:37" x14ac:dyDescent="0.2">
      <c r="AK513" s="155"/>
    </row>
    <row r="514" spans="37:37" x14ac:dyDescent="0.2">
      <c r="AK514" s="155"/>
    </row>
    <row r="515" spans="37:37" x14ac:dyDescent="0.2">
      <c r="AK515" s="155"/>
    </row>
    <row r="516" spans="37:37" x14ac:dyDescent="0.2">
      <c r="AK516" s="155"/>
    </row>
    <row r="517" spans="37:37" x14ac:dyDescent="0.2">
      <c r="AK517" s="155"/>
    </row>
    <row r="518" spans="37:37" x14ac:dyDescent="0.2">
      <c r="AK518" s="155"/>
    </row>
    <row r="519" spans="37:37" x14ac:dyDescent="0.2">
      <c r="AK519" s="155"/>
    </row>
    <row r="520" spans="37:37" x14ac:dyDescent="0.2">
      <c r="AK520" s="155"/>
    </row>
    <row r="521" spans="37:37" x14ac:dyDescent="0.2">
      <c r="AK521" s="155"/>
    </row>
    <row r="522" spans="37:37" x14ac:dyDescent="0.2">
      <c r="AK522" s="155"/>
    </row>
    <row r="523" spans="37:37" x14ac:dyDescent="0.2">
      <c r="AK523" s="155"/>
    </row>
    <row r="524" spans="37:37" x14ac:dyDescent="0.2">
      <c r="AK524" s="155"/>
    </row>
    <row r="525" spans="37:37" x14ac:dyDescent="0.2">
      <c r="AK525" s="155"/>
    </row>
    <row r="526" spans="37:37" x14ac:dyDescent="0.2">
      <c r="AK526" s="155"/>
    </row>
    <row r="527" spans="37:37" x14ac:dyDescent="0.2">
      <c r="AK527" s="155"/>
    </row>
    <row r="528" spans="37:37" x14ac:dyDescent="0.2">
      <c r="AK528" s="155"/>
    </row>
    <row r="529" spans="37:37" x14ac:dyDescent="0.2">
      <c r="AK529" s="155"/>
    </row>
    <row r="530" spans="37:37" x14ac:dyDescent="0.2">
      <c r="AK530" s="155"/>
    </row>
    <row r="531" spans="37:37" x14ac:dyDescent="0.2">
      <c r="AK531" s="155"/>
    </row>
    <row r="532" spans="37:37" x14ac:dyDescent="0.2">
      <c r="AK532" s="155"/>
    </row>
    <row r="533" spans="37:37" x14ac:dyDescent="0.2">
      <c r="AK533" s="155"/>
    </row>
    <row r="534" spans="37:37" x14ac:dyDescent="0.2">
      <c r="AK534" s="155"/>
    </row>
    <row r="535" spans="37:37" x14ac:dyDescent="0.2">
      <c r="AK535" s="155"/>
    </row>
    <row r="536" spans="37:37" x14ac:dyDescent="0.2">
      <c r="AK536" s="155"/>
    </row>
    <row r="537" spans="37:37" x14ac:dyDescent="0.2">
      <c r="AK537" s="155"/>
    </row>
    <row r="538" spans="37:37" x14ac:dyDescent="0.2">
      <c r="AK538" s="155"/>
    </row>
    <row r="539" spans="37:37" x14ac:dyDescent="0.2">
      <c r="AK539" s="155"/>
    </row>
    <row r="540" spans="37:37" x14ac:dyDescent="0.2">
      <c r="AK540" s="155"/>
    </row>
    <row r="541" spans="37:37" x14ac:dyDescent="0.2">
      <c r="AK541" s="155"/>
    </row>
    <row r="542" spans="37:37" x14ac:dyDescent="0.2">
      <c r="AK542" s="155"/>
    </row>
    <row r="543" spans="37:37" x14ac:dyDescent="0.2">
      <c r="AK543" s="155"/>
    </row>
    <row r="544" spans="37:37" x14ac:dyDescent="0.2">
      <c r="AK544" s="155"/>
    </row>
    <row r="545" spans="37:37" x14ac:dyDescent="0.2">
      <c r="AK545" s="155"/>
    </row>
    <row r="546" spans="37:37" x14ac:dyDescent="0.2">
      <c r="AK546" s="155"/>
    </row>
    <row r="547" spans="37:37" x14ac:dyDescent="0.2">
      <c r="AK547" s="155"/>
    </row>
    <row r="548" spans="37:37" x14ac:dyDescent="0.2">
      <c r="AK548" s="155"/>
    </row>
    <row r="549" spans="37:37" x14ac:dyDescent="0.2">
      <c r="AK549" s="155"/>
    </row>
    <row r="550" spans="37:37" x14ac:dyDescent="0.2">
      <c r="AK550" s="155"/>
    </row>
    <row r="551" spans="37:37" x14ac:dyDescent="0.2">
      <c r="AK551" s="155"/>
    </row>
    <row r="552" spans="37:37" x14ac:dyDescent="0.2">
      <c r="AK552" s="155"/>
    </row>
    <row r="553" spans="37:37" x14ac:dyDescent="0.2">
      <c r="AK553" s="155"/>
    </row>
    <row r="554" spans="37:37" x14ac:dyDescent="0.2">
      <c r="AK554" s="155"/>
    </row>
    <row r="555" spans="37:37" x14ac:dyDescent="0.2">
      <c r="AK555" s="155"/>
    </row>
    <row r="556" spans="37:37" x14ac:dyDescent="0.2">
      <c r="AK556" s="155"/>
    </row>
    <row r="557" spans="37:37" x14ac:dyDescent="0.2">
      <c r="AK557" s="155"/>
    </row>
    <row r="558" spans="37:37" x14ac:dyDescent="0.2">
      <c r="AK558" s="155"/>
    </row>
    <row r="559" spans="37:37" x14ac:dyDescent="0.2">
      <c r="AK559" s="155"/>
    </row>
    <row r="560" spans="37:37" x14ac:dyDescent="0.2">
      <c r="AK560" s="155"/>
    </row>
    <row r="561" spans="37:37" x14ac:dyDescent="0.2">
      <c r="AK561" s="155"/>
    </row>
    <row r="562" spans="37:37" x14ac:dyDescent="0.2">
      <c r="AK562" s="155"/>
    </row>
    <row r="563" spans="37:37" x14ac:dyDescent="0.2">
      <c r="AK563" s="155"/>
    </row>
    <row r="564" spans="37:37" x14ac:dyDescent="0.2">
      <c r="AK564" s="155"/>
    </row>
    <row r="565" spans="37:37" x14ac:dyDescent="0.2">
      <c r="AK565" s="155"/>
    </row>
    <row r="566" spans="37:37" x14ac:dyDescent="0.2">
      <c r="AK566" s="155"/>
    </row>
    <row r="567" spans="37:37" x14ac:dyDescent="0.2">
      <c r="AK567" s="155"/>
    </row>
    <row r="568" spans="37:37" x14ac:dyDescent="0.2">
      <c r="AK568" s="155"/>
    </row>
    <row r="569" spans="37:37" x14ac:dyDescent="0.2">
      <c r="AK569" s="155"/>
    </row>
    <row r="570" spans="37:37" x14ac:dyDescent="0.2">
      <c r="AK570" s="155"/>
    </row>
    <row r="571" spans="37:37" x14ac:dyDescent="0.2">
      <c r="AK571" s="155"/>
    </row>
    <row r="572" spans="37:37" x14ac:dyDescent="0.2">
      <c r="AK572" s="155"/>
    </row>
    <row r="573" spans="37:37" x14ac:dyDescent="0.2">
      <c r="AK573" s="155"/>
    </row>
    <row r="574" spans="37:37" x14ac:dyDescent="0.2">
      <c r="AK574" s="155"/>
    </row>
    <row r="575" spans="37:37" x14ac:dyDescent="0.2">
      <c r="AK575" s="155"/>
    </row>
    <row r="576" spans="37:37" x14ac:dyDescent="0.2">
      <c r="AK576" s="155"/>
    </row>
    <row r="577" spans="37:37" x14ac:dyDescent="0.2">
      <c r="AK577" s="155"/>
    </row>
    <row r="578" spans="37:37" x14ac:dyDescent="0.2">
      <c r="AK578" s="155"/>
    </row>
    <row r="579" spans="37:37" x14ac:dyDescent="0.2">
      <c r="AK579" s="155"/>
    </row>
    <row r="580" spans="37:37" x14ac:dyDescent="0.2">
      <c r="AK580" s="155"/>
    </row>
    <row r="581" spans="37:37" x14ac:dyDescent="0.2">
      <c r="AK581" s="155"/>
    </row>
    <row r="582" spans="37:37" x14ac:dyDescent="0.2">
      <c r="AK582" s="155"/>
    </row>
    <row r="583" spans="37:37" x14ac:dyDescent="0.2">
      <c r="AK583" s="155"/>
    </row>
    <row r="584" spans="37:37" x14ac:dyDescent="0.2">
      <c r="AK584" s="155"/>
    </row>
    <row r="585" spans="37:37" x14ac:dyDescent="0.2">
      <c r="AK585" s="155"/>
    </row>
    <row r="586" spans="37:37" x14ac:dyDescent="0.2">
      <c r="AK586" s="155"/>
    </row>
    <row r="587" spans="37:37" x14ac:dyDescent="0.2">
      <c r="AK587" s="155"/>
    </row>
    <row r="588" spans="37:37" x14ac:dyDescent="0.2">
      <c r="AK588" s="155"/>
    </row>
    <row r="589" spans="37:37" x14ac:dyDescent="0.2">
      <c r="AK589" s="155"/>
    </row>
    <row r="590" spans="37:37" x14ac:dyDescent="0.2">
      <c r="AK590" s="155"/>
    </row>
    <row r="591" spans="37:37" x14ac:dyDescent="0.2">
      <c r="AK591" s="155"/>
    </row>
  </sheetData>
  <mergeCells count="238">
    <mergeCell ref="B70:J70"/>
    <mergeCell ref="B71:J71"/>
    <mergeCell ref="B78:J78"/>
    <mergeCell ref="A1:AU1"/>
    <mergeCell ref="A2:A3"/>
    <mergeCell ref="B2:F3"/>
    <mergeCell ref="G2:I3"/>
    <mergeCell ref="J2:N3"/>
    <mergeCell ref="O2:R3"/>
    <mergeCell ref="S2:U3"/>
    <mergeCell ref="V2:AE3"/>
    <mergeCell ref="AF2:AO3"/>
    <mergeCell ref="AP2:AU3"/>
    <mergeCell ref="AF4:AO4"/>
    <mergeCell ref="AP4:AU4"/>
    <mergeCell ref="B5:F5"/>
    <mergeCell ref="G5:I5"/>
    <mergeCell ref="J5:N5"/>
    <mergeCell ref="O5:R5"/>
    <mergeCell ref="S5:U5"/>
    <mergeCell ref="V5:AE5"/>
    <mergeCell ref="AF5:AO5"/>
    <mergeCell ref="AP5:AU5"/>
    <mergeCell ref="B4:F4"/>
    <mergeCell ref="G4:I4"/>
    <mergeCell ref="J4:N4"/>
    <mergeCell ref="O4:R4"/>
    <mergeCell ref="S4:U4"/>
    <mergeCell ref="V4:AE4"/>
    <mergeCell ref="AF6:AO6"/>
    <mergeCell ref="AP6:AU6"/>
    <mergeCell ref="B7:F7"/>
    <mergeCell ref="G7:I7"/>
    <mergeCell ref="J7:N7"/>
    <mergeCell ref="O7:R7"/>
    <mergeCell ref="S7:U7"/>
    <mergeCell ref="V7:AE7"/>
    <mergeCell ref="AF7:AO7"/>
    <mergeCell ref="AP7:AU7"/>
    <mergeCell ref="B6:F6"/>
    <mergeCell ref="G6:I6"/>
    <mergeCell ref="J6:N6"/>
    <mergeCell ref="O6:R6"/>
    <mergeCell ref="S6:U6"/>
    <mergeCell ref="V6:AE6"/>
    <mergeCell ref="AF8:AO8"/>
    <mergeCell ref="AP8:AU8"/>
    <mergeCell ref="A10:A15"/>
    <mergeCell ref="B10:J15"/>
    <mergeCell ref="K10:P14"/>
    <mergeCell ref="Q10:Z10"/>
    <mergeCell ref="AA10:BD10"/>
    <mergeCell ref="Q11:Q14"/>
    <mergeCell ref="R11:R14"/>
    <mergeCell ref="S11:S14"/>
    <mergeCell ref="B8:F8"/>
    <mergeCell ref="G8:I8"/>
    <mergeCell ref="J8:N8"/>
    <mergeCell ref="O8:R8"/>
    <mergeCell ref="S8:U8"/>
    <mergeCell ref="V8:AE8"/>
    <mergeCell ref="AQ12:AT12"/>
    <mergeCell ref="AG13:AG14"/>
    <mergeCell ref="BC13:BC14"/>
    <mergeCell ref="BD13:BD14"/>
    <mergeCell ref="AS13:AS14"/>
    <mergeCell ref="AT13:AT14"/>
    <mergeCell ref="AV13:AV14"/>
    <mergeCell ref="AW13:AW14"/>
    <mergeCell ref="AX13:AX14"/>
    <mergeCell ref="AY13:AY14"/>
    <mergeCell ref="AL13:AL14"/>
    <mergeCell ref="AM13:AM14"/>
    <mergeCell ref="AN13:AN14"/>
    <mergeCell ref="AO13:AO14"/>
    <mergeCell ref="AQ13:AQ14"/>
    <mergeCell ref="AR13:AR14"/>
    <mergeCell ref="AU12:AU14"/>
    <mergeCell ref="AV12:AY12"/>
    <mergeCell ref="V13:Y13"/>
    <mergeCell ref="AH13:AH14"/>
    <mergeCell ref="AI13:AI14"/>
    <mergeCell ref="U12:Y12"/>
    <mergeCell ref="B17:J17"/>
    <mergeCell ref="K17:P17"/>
    <mergeCell ref="B16:J16"/>
    <mergeCell ref="K16:P16"/>
    <mergeCell ref="Z12:Z14"/>
    <mergeCell ref="AA12:AA14"/>
    <mergeCell ref="AB12:AE12"/>
    <mergeCell ref="K18:P18"/>
    <mergeCell ref="B19:J19"/>
    <mergeCell ref="B20:J20"/>
    <mergeCell ref="B21:J21"/>
    <mergeCell ref="BA13:BA14"/>
    <mergeCell ref="BB13:BB14"/>
    <mergeCell ref="AJ13:AJ14"/>
    <mergeCell ref="T11:T14"/>
    <mergeCell ref="U11:Z11"/>
    <mergeCell ref="AA11:AJ11"/>
    <mergeCell ref="AK11:AT11"/>
    <mergeCell ref="AB13:AB14"/>
    <mergeCell ref="AC13:AC14"/>
    <mergeCell ref="AD13:AD14"/>
    <mergeCell ref="AE13:AE14"/>
    <mergeCell ref="AF12:AF14"/>
    <mergeCell ref="AG12:AJ12"/>
    <mergeCell ref="AK12:AK14"/>
    <mergeCell ref="AL12:AO12"/>
    <mergeCell ref="AP12:AP14"/>
    <mergeCell ref="AU11:BD11"/>
    <mergeCell ref="AZ12:AZ14"/>
    <mergeCell ref="BA12:BD12"/>
    <mergeCell ref="U13:U14"/>
    <mergeCell ref="B22:J22"/>
    <mergeCell ref="B27:J27"/>
    <mergeCell ref="B23:J23"/>
    <mergeCell ref="B29:J29"/>
    <mergeCell ref="B30:J30"/>
    <mergeCell ref="B28:J28"/>
    <mergeCell ref="B32:J32"/>
    <mergeCell ref="B18:J18"/>
    <mergeCell ref="B24:J24"/>
    <mergeCell ref="B25:J25"/>
    <mergeCell ref="B26:J26"/>
    <mergeCell ref="B38:J38"/>
    <mergeCell ref="B39:J39"/>
    <mergeCell ref="K39:P39"/>
    <mergeCell ref="B40:J40"/>
    <mergeCell ref="K40:P40"/>
    <mergeCell ref="B34:J34"/>
    <mergeCell ref="B35:J35"/>
    <mergeCell ref="B31:J31"/>
    <mergeCell ref="B33:J33"/>
    <mergeCell ref="B36:J36"/>
    <mergeCell ref="B37:J37"/>
    <mergeCell ref="B49:J49"/>
    <mergeCell ref="B50:J50"/>
    <mergeCell ref="B51:J51"/>
    <mergeCell ref="B52:J52"/>
    <mergeCell ref="B48:J48"/>
    <mergeCell ref="K48:P48"/>
    <mergeCell ref="B41:J41"/>
    <mergeCell ref="B42:J42"/>
    <mergeCell ref="B43:J43"/>
    <mergeCell ref="B44:J44"/>
    <mergeCell ref="B45:J45"/>
    <mergeCell ref="B47:J47"/>
    <mergeCell ref="B46:J46"/>
    <mergeCell ref="B58:J58"/>
    <mergeCell ref="K58:P58"/>
    <mergeCell ref="B59:J59"/>
    <mergeCell ref="B60:J60"/>
    <mergeCell ref="K60:P60"/>
    <mergeCell ref="B53:J53"/>
    <mergeCell ref="B54:J54"/>
    <mergeCell ref="B55:J55"/>
    <mergeCell ref="B57:J57"/>
    <mergeCell ref="B56:J56"/>
    <mergeCell ref="B64:J64"/>
    <mergeCell ref="B67:J67"/>
    <mergeCell ref="K67:P67"/>
    <mergeCell ref="B68:J68"/>
    <mergeCell ref="B69:J69"/>
    <mergeCell ref="B61:J61"/>
    <mergeCell ref="K61:P61"/>
    <mergeCell ref="B62:J62"/>
    <mergeCell ref="B63:J63"/>
    <mergeCell ref="B65:J65"/>
    <mergeCell ref="B66:J66"/>
    <mergeCell ref="B76:J76"/>
    <mergeCell ref="B77:J77"/>
    <mergeCell ref="BE77:BF77"/>
    <mergeCell ref="B79:J79"/>
    <mergeCell ref="B80:J80"/>
    <mergeCell ref="B73:J73"/>
    <mergeCell ref="B74:J74"/>
    <mergeCell ref="BE74:BG74"/>
    <mergeCell ref="B75:J75"/>
    <mergeCell ref="K75:P75"/>
    <mergeCell ref="P79:P80"/>
    <mergeCell ref="P73:P74"/>
    <mergeCell ref="A97:AA97"/>
    <mergeCell ref="B99:AA99"/>
    <mergeCell ref="B100:AA100"/>
    <mergeCell ref="B81:J81"/>
    <mergeCell ref="T91:Z91"/>
    <mergeCell ref="T92:Z92"/>
    <mergeCell ref="T93:Z93"/>
    <mergeCell ref="T85:Z85"/>
    <mergeCell ref="T86:Z86"/>
    <mergeCell ref="T87:Z87"/>
    <mergeCell ref="T88:Z88"/>
    <mergeCell ref="T89:Z89"/>
    <mergeCell ref="T90:Z90"/>
    <mergeCell ref="B82:J82"/>
    <mergeCell ref="A83:J83"/>
    <mergeCell ref="K83:P83"/>
    <mergeCell ref="A84:P93"/>
    <mergeCell ref="Q85:R93"/>
    <mergeCell ref="S85:S90"/>
    <mergeCell ref="S91:S93"/>
    <mergeCell ref="B107:AA107"/>
    <mergeCell ref="B108:AA108"/>
    <mergeCell ref="B109:AA109"/>
    <mergeCell ref="B110:AA110"/>
    <mergeCell ref="B111:AA111"/>
    <mergeCell ref="B112:AA112"/>
    <mergeCell ref="B101:AA101"/>
    <mergeCell ref="B102:AA102"/>
    <mergeCell ref="B103:AA103"/>
    <mergeCell ref="B104:AA104"/>
    <mergeCell ref="B105:AA105"/>
    <mergeCell ref="B106:AA106"/>
    <mergeCell ref="B72:J72"/>
    <mergeCell ref="O65:O66"/>
    <mergeCell ref="AG20:AG21"/>
    <mergeCell ref="L20:L21"/>
    <mergeCell ref="B131:AA131"/>
    <mergeCell ref="B132:AA132"/>
    <mergeCell ref="B125:AA125"/>
    <mergeCell ref="B126:AA126"/>
    <mergeCell ref="B127:AA127"/>
    <mergeCell ref="B128:AA128"/>
    <mergeCell ref="B129:AA129"/>
    <mergeCell ref="B130:AA130"/>
    <mergeCell ref="B119:AA119"/>
    <mergeCell ref="B120:AA120"/>
    <mergeCell ref="B121:AA121"/>
    <mergeCell ref="B122:AA122"/>
    <mergeCell ref="B123:AA123"/>
    <mergeCell ref="B124:AA124"/>
    <mergeCell ref="B113:AA113"/>
    <mergeCell ref="B114:AA114"/>
    <mergeCell ref="B115:AA115"/>
    <mergeCell ref="B116:AA116"/>
    <mergeCell ref="B117:AA117"/>
    <mergeCell ref="B118:AA118"/>
  </mergeCells>
  <printOptions horizontalCentered="1"/>
  <pageMargins left="0.15748031496062992" right="0.15748031496062992" top="0.77362204724409456" bottom="0.66259842519685042" header="0.37992125984251973" footer="0.31535433070866142"/>
  <pageSetup paperSize="9" scale="7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45"/>
  <sheetViews>
    <sheetView topLeftCell="A31" zoomScale="160" zoomScaleNormal="160" workbookViewId="0">
      <selection activeCell="C45" sqref="C45"/>
    </sheetView>
  </sheetViews>
  <sheetFormatPr defaultRowHeight="12.75" customHeight="1" x14ac:dyDescent="0.2"/>
  <cols>
    <col min="1" max="1" width="4.5" style="203" customWidth="1"/>
    <col min="2" max="2" width="11.875" style="196" customWidth="1"/>
    <col min="3" max="3" width="9.75" style="196" customWidth="1"/>
    <col min="4" max="4" width="9.875" style="196" customWidth="1"/>
    <col min="5" max="5" width="10.25" style="196" customWidth="1"/>
    <col min="6" max="6" width="10.5" style="196" customWidth="1"/>
    <col min="7" max="7" width="10.125" style="196" customWidth="1"/>
    <col min="8" max="1020" width="8.5" style="196" customWidth="1"/>
    <col min="1021" max="1021" width="9" customWidth="1"/>
  </cols>
  <sheetData>
    <row r="1" spans="1:9" ht="13.5" customHeight="1" x14ac:dyDescent="0.2">
      <c r="A1" s="316" t="s">
        <v>239</v>
      </c>
      <c r="B1" s="316"/>
      <c r="C1" s="316"/>
      <c r="D1" s="316"/>
      <c r="E1" s="316"/>
      <c r="F1" s="316"/>
      <c r="G1" s="316"/>
      <c r="H1" s="316"/>
      <c r="I1" s="316"/>
    </row>
    <row r="2" spans="1:9" ht="13.5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</row>
    <row r="3" spans="1:9" ht="16.5" customHeight="1" x14ac:dyDescent="0.2">
      <c r="A3" s="198" t="s">
        <v>110</v>
      </c>
      <c r="B3" s="314" t="s">
        <v>111</v>
      </c>
      <c r="C3" s="314"/>
      <c r="D3" s="314"/>
      <c r="E3" s="314"/>
      <c r="F3" s="314"/>
      <c r="G3" s="314"/>
      <c r="H3" s="314"/>
      <c r="I3" s="314"/>
    </row>
    <row r="4" spans="1:9" ht="13.5" customHeight="1" x14ac:dyDescent="0.2">
      <c r="A4" s="199"/>
      <c r="B4" s="314" t="s">
        <v>112</v>
      </c>
      <c r="C4" s="314"/>
      <c r="D4" s="314"/>
      <c r="E4" s="314"/>
      <c r="F4" s="314"/>
      <c r="G4" s="314"/>
      <c r="H4" s="314"/>
      <c r="I4" s="314"/>
    </row>
    <row r="5" spans="1:9" ht="13.5" customHeight="1" x14ac:dyDescent="0.2">
      <c r="A5" s="200">
        <v>1</v>
      </c>
      <c r="B5" s="315" t="s">
        <v>209</v>
      </c>
      <c r="C5" s="315"/>
      <c r="D5" s="315"/>
      <c r="E5" s="315"/>
      <c r="F5" s="315"/>
      <c r="G5" s="315"/>
      <c r="H5" s="315"/>
      <c r="I5" s="315"/>
    </row>
    <row r="6" spans="1:9" ht="13.5" customHeight="1" x14ac:dyDescent="0.2">
      <c r="A6" s="200">
        <v>2</v>
      </c>
      <c r="B6" s="315" t="s">
        <v>210</v>
      </c>
      <c r="C6" s="315"/>
      <c r="D6" s="315"/>
      <c r="E6" s="315"/>
      <c r="F6" s="315"/>
      <c r="G6" s="315"/>
      <c r="H6" s="315"/>
      <c r="I6" s="315"/>
    </row>
    <row r="7" spans="1:9" ht="13.5" customHeight="1" x14ac:dyDescent="0.2">
      <c r="A7" s="200">
        <v>3</v>
      </c>
      <c r="B7" s="315" t="s">
        <v>211</v>
      </c>
      <c r="C7" s="315"/>
      <c r="D7" s="315"/>
      <c r="E7" s="315"/>
      <c r="F7" s="315"/>
      <c r="G7" s="315"/>
      <c r="H7" s="315"/>
      <c r="I7" s="315"/>
    </row>
    <row r="8" spans="1:9" ht="13.5" customHeight="1" x14ac:dyDescent="0.2">
      <c r="A8" s="200">
        <v>4</v>
      </c>
      <c r="B8" s="315" t="s">
        <v>212</v>
      </c>
      <c r="C8" s="315"/>
      <c r="D8" s="315"/>
      <c r="E8" s="315"/>
      <c r="F8" s="315"/>
      <c r="G8" s="315"/>
      <c r="H8" s="315"/>
      <c r="I8" s="315"/>
    </row>
    <row r="9" spans="1:9" ht="13.5" customHeight="1" x14ac:dyDescent="0.2">
      <c r="A9" s="200">
        <v>5</v>
      </c>
      <c r="B9" s="315" t="s">
        <v>213</v>
      </c>
      <c r="C9" s="315"/>
      <c r="D9" s="315"/>
      <c r="E9" s="315"/>
      <c r="F9" s="315"/>
      <c r="G9" s="315"/>
      <c r="H9" s="315"/>
      <c r="I9" s="315"/>
    </row>
    <row r="10" spans="1:9" ht="13.5" customHeight="1" x14ac:dyDescent="0.2">
      <c r="A10" s="200">
        <v>6</v>
      </c>
      <c r="B10" s="315" t="s">
        <v>214</v>
      </c>
      <c r="C10" s="315"/>
      <c r="D10" s="315"/>
      <c r="E10" s="315"/>
      <c r="F10" s="315"/>
      <c r="G10" s="315"/>
      <c r="H10" s="315"/>
      <c r="I10" s="315"/>
    </row>
    <row r="11" spans="1:9" ht="13.5" customHeight="1" x14ac:dyDescent="0.2">
      <c r="A11" s="200">
        <v>7</v>
      </c>
      <c r="B11" s="315" t="s">
        <v>215</v>
      </c>
      <c r="C11" s="315"/>
      <c r="D11" s="315"/>
      <c r="E11" s="315"/>
      <c r="F11" s="315"/>
      <c r="G11" s="315"/>
      <c r="H11" s="315"/>
      <c r="I11" s="315"/>
    </row>
    <row r="12" spans="1:9" ht="13.5" customHeight="1" x14ac:dyDescent="0.2">
      <c r="A12" s="200">
        <v>8</v>
      </c>
      <c r="B12" s="315" t="s">
        <v>216</v>
      </c>
      <c r="C12" s="315"/>
      <c r="D12" s="315"/>
      <c r="E12" s="315"/>
      <c r="F12" s="315"/>
      <c r="G12" s="315"/>
      <c r="H12" s="315"/>
      <c r="I12" s="315"/>
    </row>
    <row r="13" spans="1:9" ht="13.5" customHeight="1" x14ac:dyDescent="0.2">
      <c r="A13" s="200">
        <v>9</v>
      </c>
      <c r="B13" s="315" t="s">
        <v>217</v>
      </c>
      <c r="C13" s="315"/>
      <c r="D13" s="315"/>
      <c r="E13" s="315"/>
      <c r="F13" s="315"/>
      <c r="G13" s="315"/>
      <c r="H13" s="315"/>
      <c r="I13" s="315"/>
    </row>
    <row r="14" spans="1:9" ht="13.5" customHeight="1" x14ac:dyDescent="0.2">
      <c r="A14" s="200">
        <v>10</v>
      </c>
      <c r="B14" s="315" t="s">
        <v>218</v>
      </c>
      <c r="C14" s="315"/>
      <c r="D14" s="315"/>
      <c r="E14" s="315"/>
      <c r="F14" s="315"/>
      <c r="G14" s="315"/>
      <c r="H14" s="315"/>
      <c r="I14" s="315"/>
    </row>
    <row r="15" spans="1:9" ht="13.5" customHeight="1" x14ac:dyDescent="0.2">
      <c r="A15" s="200">
        <v>11</v>
      </c>
      <c r="B15" s="315" t="s">
        <v>219</v>
      </c>
      <c r="C15" s="315"/>
      <c r="D15" s="315"/>
      <c r="E15" s="315"/>
      <c r="F15" s="315"/>
      <c r="G15" s="315"/>
      <c r="H15" s="315"/>
      <c r="I15" s="315"/>
    </row>
    <row r="16" spans="1:9" ht="13.5" customHeight="1" x14ac:dyDescent="0.2">
      <c r="A16" s="200">
        <v>12</v>
      </c>
      <c r="B16" s="315" t="s">
        <v>220</v>
      </c>
      <c r="C16" s="315" t="s">
        <v>200</v>
      </c>
      <c r="D16" s="315" t="s">
        <v>200</v>
      </c>
      <c r="E16" s="315" t="s">
        <v>200</v>
      </c>
      <c r="F16" s="315" t="s">
        <v>200</v>
      </c>
      <c r="G16" s="315" t="s">
        <v>200</v>
      </c>
      <c r="H16" s="315" t="s">
        <v>200</v>
      </c>
      <c r="I16" s="315" t="s">
        <v>200</v>
      </c>
    </row>
    <row r="17" spans="1:9" ht="13.5" customHeight="1" x14ac:dyDescent="0.2">
      <c r="A17" s="200">
        <v>13</v>
      </c>
      <c r="B17" s="315" t="s">
        <v>157</v>
      </c>
      <c r="C17" s="315"/>
      <c r="D17" s="315"/>
      <c r="E17" s="315"/>
      <c r="F17" s="315"/>
      <c r="G17" s="315"/>
      <c r="H17" s="315"/>
      <c r="I17" s="315"/>
    </row>
    <row r="18" spans="1:9" ht="13.5" customHeight="1" x14ac:dyDescent="0.2">
      <c r="A18" s="200">
        <v>14</v>
      </c>
      <c r="B18" s="315" t="s">
        <v>221</v>
      </c>
      <c r="C18" s="315"/>
      <c r="D18" s="315"/>
      <c r="E18" s="315"/>
      <c r="F18" s="315"/>
      <c r="G18" s="315"/>
      <c r="H18" s="315"/>
      <c r="I18" s="315"/>
    </row>
    <row r="19" spans="1:9" ht="13.5" customHeight="1" x14ac:dyDescent="0.2">
      <c r="A19" s="200">
        <v>15</v>
      </c>
      <c r="B19" s="315" t="s">
        <v>222</v>
      </c>
      <c r="C19" s="315"/>
      <c r="D19" s="315"/>
      <c r="E19" s="315"/>
      <c r="F19" s="315"/>
      <c r="G19" s="315"/>
      <c r="H19" s="315"/>
      <c r="I19" s="315"/>
    </row>
    <row r="20" spans="1:9" ht="13.5" customHeight="1" x14ac:dyDescent="0.2">
      <c r="A20" s="200">
        <v>16</v>
      </c>
      <c r="B20" s="315" t="s">
        <v>223</v>
      </c>
      <c r="C20" s="315"/>
      <c r="D20" s="315"/>
      <c r="E20" s="315"/>
      <c r="F20" s="315"/>
      <c r="G20" s="315"/>
      <c r="H20" s="315"/>
      <c r="I20" s="315"/>
    </row>
    <row r="21" spans="1:9" ht="13.5" customHeight="1" x14ac:dyDescent="0.2">
      <c r="A21" s="200">
        <v>17</v>
      </c>
      <c r="B21" s="315" t="s">
        <v>224</v>
      </c>
      <c r="C21" s="315"/>
      <c r="D21" s="315"/>
      <c r="E21" s="315"/>
      <c r="F21" s="315"/>
      <c r="G21" s="315"/>
      <c r="H21" s="315"/>
      <c r="I21" s="315"/>
    </row>
    <row r="22" spans="1:9" ht="13.5" customHeight="1" x14ac:dyDescent="0.2">
      <c r="A22" s="200">
        <v>18</v>
      </c>
      <c r="B22" s="315" t="s">
        <v>225</v>
      </c>
      <c r="C22" s="315"/>
      <c r="D22" s="315"/>
      <c r="E22" s="315"/>
      <c r="F22" s="315"/>
      <c r="G22" s="315"/>
      <c r="H22" s="315"/>
      <c r="I22" s="315"/>
    </row>
    <row r="23" spans="1:9" ht="13.5" customHeight="1" x14ac:dyDescent="0.2">
      <c r="A23" s="200">
        <v>19</v>
      </c>
      <c r="B23" s="315" t="s">
        <v>226</v>
      </c>
      <c r="C23" s="315"/>
      <c r="D23" s="315"/>
      <c r="E23" s="315"/>
      <c r="F23" s="315"/>
      <c r="G23" s="315"/>
      <c r="H23" s="315"/>
      <c r="I23" s="315"/>
    </row>
    <row r="24" spans="1:9" ht="13.5" customHeight="1" x14ac:dyDescent="0.2">
      <c r="A24" s="199"/>
      <c r="B24" s="314" t="s">
        <v>126</v>
      </c>
      <c r="C24" s="314"/>
      <c r="D24" s="314"/>
      <c r="E24" s="314"/>
      <c r="F24" s="314"/>
      <c r="G24" s="314"/>
      <c r="H24" s="314"/>
      <c r="I24" s="314"/>
    </row>
    <row r="25" spans="1:9" ht="13.5" customHeight="1" x14ac:dyDescent="0.2">
      <c r="A25" s="200">
        <v>1</v>
      </c>
      <c r="B25" s="315" t="s">
        <v>220</v>
      </c>
      <c r="C25" s="315"/>
      <c r="D25" s="315"/>
      <c r="E25" s="315"/>
      <c r="F25" s="315"/>
      <c r="G25" s="315"/>
      <c r="H25" s="315"/>
      <c r="I25" s="315"/>
    </row>
    <row r="26" spans="1:9" ht="13.5" customHeight="1" x14ac:dyDescent="0.2">
      <c r="A26" s="200">
        <v>2</v>
      </c>
      <c r="B26" s="315" t="s">
        <v>213</v>
      </c>
      <c r="C26" s="315"/>
      <c r="D26" s="315"/>
      <c r="E26" s="315"/>
      <c r="F26" s="315"/>
      <c r="G26" s="315"/>
      <c r="H26" s="315"/>
      <c r="I26" s="315"/>
    </row>
    <row r="27" spans="1:9" ht="13.5" customHeight="1" x14ac:dyDescent="0.2">
      <c r="A27" s="200">
        <v>3</v>
      </c>
      <c r="B27" s="315" t="s">
        <v>212</v>
      </c>
      <c r="C27" s="315"/>
      <c r="D27" s="315"/>
      <c r="E27" s="315"/>
      <c r="F27" s="315"/>
      <c r="G27" s="315"/>
      <c r="H27" s="315"/>
      <c r="I27" s="315"/>
    </row>
    <row r="28" spans="1:9" ht="13.5" customHeight="1" x14ac:dyDescent="0.2">
      <c r="A28" s="200">
        <v>4</v>
      </c>
      <c r="B28" s="315" t="s">
        <v>229</v>
      </c>
      <c r="C28" s="315"/>
      <c r="D28" s="315"/>
      <c r="E28" s="315"/>
      <c r="F28" s="315"/>
      <c r="G28" s="315"/>
      <c r="H28" s="315"/>
      <c r="I28" s="315"/>
    </row>
    <row r="29" spans="1:9" ht="13.5" customHeight="1" x14ac:dyDescent="0.2">
      <c r="A29" s="200">
        <v>5</v>
      </c>
      <c r="B29" s="315" t="s">
        <v>227</v>
      </c>
      <c r="C29" s="315"/>
      <c r="D29" s="315"/>
      <c r="E29" s="315"/>
      <c r="F29" s="315"/>
      <c r="G29" s="315"/>
      <c r="H29" s="315"/>
      <c r="I29" s="315"/>
    </row>
    <row r="30" spans="1:9" ht="13.5" customHeight="1" x14ac:dyDescent="0.2">
      <c r="A30" s="200">
        <v>6</v>
      </c>
      <c r="B30" s="315" t="s">
        <v>228</v>
      </c>
      <c r="C30" s="315"/>
      <c r="D30" s="315"/>
      <c r="E30" s="315"/>
      <c r="F30" s="315"/>
      <c r="G30" s="315"/>
      <c r="H30" s="315"/>
      <c r="I30" s="315"/>
    </row>
    <row r="31" spans="1:9" ht="13.5" customHeight="1" x14ac:dyDescent="0.2">
      <c r="A31" s="200">
        <v>7</v>
      </c>
      <c r="B31" s="315" t="s">
        <v>230</v>
      </c>
      <c r="C31" s="315"/>
      <c r="D31" s="315"/>
      <c r="E31" s="315"/>
      <c r="F31" s="315"/>
      <c r="G31" s="315"/>
      <c r="H31" s="315"/>
      <c r="I31" s="315"/>
    </row>
    <row r="32" spans="1:9" ht="13.5" customHeight="1" x14ac:dyDescent="0.2">
      <c r="A32" s="200">
        <v>8</v>
      </c>
      <c r="B32" s="315" t="s">
        <v>246</v>
      </c>
      <c r="C32" s="315"/>
      <c r="D32" s="315"/>
      <c r="E32" s="315"/>
      <c r="F32" s="315"/>
      <c r="G32" s="315"/>
      <c r="H32" s="315"/>
      <c r="I32" s="315"/>
    </row>
    <row r="33" spans="1:9" ht="13.5" customHeight="1" x14ac:dyDescent="0.2">
      <c r="A33" s="200">
        <v>9</v>
      </c>
      <c r="B33" s="315" t="s">
        <v>231</v>
      </c>
      <c r="C33" s="315"/>
      <c r="D33" s="315"/>
      <c r="E33" s="315"/>
      <c r="F33" s="315"/>
      <c r="G33" s="315"/>
      <c r="H33" s="315"/>
      <c r="I33" s="315"/>
    </row>
    <row r="34" spans="1:9" ht="13.5" customHeight="1" x14ac:dyDescent="0.2">
      <c r="A34" s="200">
        <v>10</v>
      </c>
      <c r="B34" s="315" t="s">
        <v>232</v>
      </c>
      <c r="C34" s="315"/>
      <c r="D34" s="315"/>
      <c r="E34" s="315"/>
      <c r="F34" s="315"/>
      <c r="G34" s="315"/>
      <c r="H34" s="315"/>
      <c r="I34" s="315"/>
    </row>
    <row r="35" spans="1:9" ht="13.5" customHeight="1" x14ac:dyDescent="0.2">
      <c r="A35" s="200">
        <v>11</v>
      </c>
      <c r="B35" s="315" t="s">
        <v>221</v>
      </c>
      <c r="C35" s="315"/>
      <c r="D35" s="315"/>
      <c r="E35" s="315"/>
      <c r="F35" s="315"/>
      <c r="G35" s="315"/>
      <c r="H35" s="315"/>
      <c r="I35" s="315"/>
    </row>
    <row r="36" spans="1:9" ht="13.5" customHeight="1" x14ac:dyDescent="0.2">
      <c r="A36" s="199"/>
      <c r="B36" s="314" t="s">
        <v>130</v>
      </c>
      <c r="C36" s="314"/>
      <c r="D36" s="314"/>
      <c r="E36" s="314"/>
      <c r="F36" s="314"/>
      <c r="G36" s="314"/>
      <c r="H36" s="314"/>
      <c r="I36" s="314"/>
    </row>
    <row r="37" spans="1:9" ht="13.5" customHeight="1" x14ac:dyDescent="0.2">
      <c r="A37" s="199">
        <v>1</v>
      </c>
      <c r="B37" s="315" t="s">
        <v>233</v>
      </c>
      <c r="C37" s="315"/>
      <c r="D37" s="315"/>
      <c r="E37" s="315"/>
      <c r="F37" s="315"/>
      <c r="G37" s="315"/>
      <c r="H37" s="315"/>
      <c r="I37" s="315"/>
    </row>
    <row r="38" spans="1:9" ht="13.5" customHeight="1" x14ac:dyDescent="0.2">
      <c r="A38" s="199">
        <v>2</v>
      </c>
      <c r="B38" s="315" t="s">
        <v>234</v>
      </c>
      <c r="C38" s="315"/>
      <c r="D38" s="315"/>
      <c r="E38" s="315"/>
      <c r="F38" s="315"/>
      <c r="G38" s="315"/>
      <c r="H38" s="315"/>
      <c r="I38" s="315"/>
    </row>
    <row r="39" spans="1:9" ht="13.5" customHeight="1" x14ac:dyDescent="0.2">
      <c r="A39" s="199"/>
      <c r="B39" s="314" t="s">
        <v>138</v>
      </c>
      <c r="C39" s="314"/>
      <c r="D39" s="314"/>
      <c r="E39" s="314"/>
      <c r="F39" s="314"/>
      <c r="G39" s="314"/>
      <c r="H39" s="314"/>
      <c r="I39" s="314"/>
    </row>
    <row r="40" spans="1:9" ht="13.5" customHeight="1" x14ac:dyDescent="0.2">
      <c r="A40" s="199">
        <v>1</v>
      </c>
      <c r="B40" s="315" t="s">
        <v>235</v>
      </c>
      <c r="C40" s="315"/>
      <c r="D40" s="315"/>
      <c r="E40" s="315"/>
      <c r="F40" s="315"/>
      <c r="G40" s="315"/>
      <c r="H40" s="315"/>
      <c r="I40" s="315"/>
    </row>
    <row r="41" spans="1:9" ht="13.5" customHeight="1" x14ac:dyDescent="0.2">
      <c r="A41" s="199">
        <v>2</v>
      </c>
      <c r="B41" s="315" t="s">
        <v>236</v>
      </c>
      <c r="C41" s="315"/>
      <c r="D41" s="315"/>
      <c r="E41" s="315"/>
      <c r="F41" s="315"/>
      <c r="G41" s="315"/>
      <c r="H41" s="315"/>
      <c r="I41" s="315"/>
    </row>
    <row r="42" spans="1:9" ht="13.5" customHeight="1" x14ac:dyDescent="0.2">
      <c r="A42" s="199"/>
      <c r="B42" s="314" t="s">
        <v>142</v>
      </c>
      <c r="C42" s="314"/>
      <c r="D42" s="314"/>
      <c r="E42" s="314"/>
      <c r="F42" s="314"/>
      <c r="G42" s="314"/>
      <c r="H42" s="314"/>
      <c r="I42" s="314"/>
    </row>
    <row r="43" spans="1:9" ht="13.5" customHeight="1" x14ac:dyDescent="0.2">
      <c r="A43" s="199">
        <v>1</v>
      </c>
      <c r="B43" s="315" t="s">
        <v>237</v>
      </c>
      <c r="C43" s="315"/>
      <c r="D43" s="315"/>
      <c r="E43" s="315"/>
      <c r="F43" s="315"/>
      <c r="G43" s="315"/>
      <c r="H43" s="315"/>
      <c r="I43" s="315"/>
    </row>
    <row r="44" spans="1:9" ht="13.5" customHeight="1" x14ac:dyDescent="0.2">
      <c r="A44" s="199">
        <v>2</v>
      </c>
      <c r="B44" s="315" t="s">
        <v>238</v>
      </c>
      <c r="C44" s="315"/>
      <c r="D44" s="315"/>
      <c r="E44" s="315"/>
      <c r="F44" s="315"/>
      <c r="G44" s="315"/>
      <c r="H44" s="315"/>
      <c r="I44" s="315"/>
    </row>
    <row r="45" spans="1:9" ht="13.5" customHeight="1" x14ac:dyDescent="0.2">
      <c r="A45" s="201"/>
      <c r="B45" s="202"/>
      <c r="C45" s="202"/>
      <c r="D45" s="202"/>
      <c r="E45" s="202"/>
      <c r="F45" s="202"/>
      <c r="G45" s="202"/>
      <c r="H45" s="202"/>
      <c r="I45" s="202"/>
    </row>
  </sheetData>
  <mergeCells count="43">
    <mergeCell ref="A1:I1"/>
    <mergeCell ref="B3:I3"/>
    <mergeCell ref="B4:I4"/>
    <mergeCell ref="B18:I18"/>
    <mergeCell ref="B19:I19"/>
    <mergeCell ref="B24:I24"/>
    <mergeCell ref="B17:I17"/>
    <mergeCell ref="B16:I16"/>
    <mergeCell ref="B33:I33"/>
    <mergeCell ref="B34:I34"/>
    <mergeCell ref="B21:I21"/>
    <mergeCell ref="B25:I25"/>
    <mergeCell ref="B20:I20"/>
    <mergeCell ref="B22:I22"/>
    <mergeCell ref="B23:I23"/>
    <mergeCell ref="B26:I26"/>
    <mergeCell ref="B27:I27"/>
    <mergeCell ref="B30:I30"/>
    <mergeCell ref="B31:I31"/>
    <mergeCell ref="B39:I39"/>
    <mergeCell ref="B32:I32"/>
    <mergeCell ref="B29:I29"/>
    <mergeCell ref="B40:I40"/>
    <mergeCell ref="B41:I41"/>
    <mergeCell ref="B35:I35"/>
    <mergeCell ref="B36:I36"/>
    <mergeCell ref="B37:I37"/>
    <mergeCell ref="B42:I42"/>
    <mergeCell ref="B43:I43"/>
    <mergeCell ref="B44:I4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38:I38"/>
    <mergeCell ref="B28:I28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План учебного 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2</cp:revision>
  <cp:lastPrinted>2022-09-10T09:32:37Z</cp:lastPrinted>
  <dcterms:created xsi:type="dcterms:W3CDTF">2021-03-13T11:03:37Z</dcterms:created>
  <dcterms:modified xsi:type="dcterms:W3CDTF">2024-03-06T09:59:42Z</dcterms:modified>
</cp:coreProperties>
</file>